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341" documentId="13_ncr:1_{F6CB121F-512D-4AA6-A0C1-0FB36C537598}" xr6:coauthVersionLast="47" xr6:coauthVersionMax="47" xr10:uidLastSave="{0F803197-5875-4225-BDC8-1E8EDFB8BC54}"/>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G13" i="3"/>
  <c r="G14" i="3"/>
  <c r="G15" i="3"/>
  <c r="G16" i="3"/>
  <c r="I3" i="4"/>
  <c r="J3" i="4"/>
  <c r="I3" i="6"/>
  <c r="I4" i="6"/>
  <c r="L13" i="3"/>
  <c r="J13" i="3"/>
  <c r="I13" i="3"/>
  <c r="B13" i="3"/>
  <c r="B5" i="6"/>
  <c r="I5" i="6"/>
  <c r="J5" i="6"/>
  <c r="L5" i="6"/>
  <c r="L3" i="6"/>
  <c r="L4" i="6"/>
  <c r="L2" i="6"/>
  <c r="J4" i="6"/>
  <c r="J3" i="6"/>
  <c r="J2" i="6"/>
  <c r="I2" i="6"/>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97" i="5"/>
  <c r="J97" i="5"/>
  <c r="I97" i="5"/>
  <c r="G97" i="5"/>
  <c r="B97"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L6" i="5"/>
  <c r="L7" i="5"/>
  <c r="L8" i="5"/>
  <c r="L9" i="5"/>
  <c r="J4" i="5"/>
  <c r="J5" i="5"/>
  <c r="J6" i="5"/>
  <c r="J7" i="5"/>
  <c r="J8" i="5"/>
  <c r="J9" i="5"/>
  <c r="I4" i="5"/>
  <c r="I5" i="5"/>
  <c r="I6" i="5"/>
  <c r="I7" i="5"/>
  <c r="I8" i="5"/>
  <c r="I9" i="5"/>
  <c r="G4" i="5"/>
  <c r="G5" i="5"/>
  <c r="G6" i="5"/>
  <c r="G7" i="5"/>
  <c r="G8" i="5"/>
  <c r="G9" i="5"/>
  <c r="B4" i="5"/>
  <c r="B5" i="5"/>
  <c r="B6" i="5"/>
  <c r="B7" i="5"/>
  <c r="B8" i="5"/>
  <c r="B9"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G3" i="1"/>
  <c r="I3" i="1"/>
  <c r="J3" i="1"/>
  <c r="L3" i="1"/>
  <c r="L2" i="5"/>
  <c r="B2" i="4"/>
  <c r="G2" i="4"/>
  <c r="I2" i="4"/>
  <c r="J2" i="4"/>
  <c r="L2" i="4"/>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<sst xmlns="http://schemas.openxmlformats.org/spreadsheetml/2006/main" count="178588" uniqueCount="39078">
  <si>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</si>
  <si>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</si>
  <si>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</si>
  <si>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</si>
  <si>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</si>
  <si>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</si>
  <si>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</si>
  <si>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</si>
  <si>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</si>
  <si>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</si>
  <si>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</si>
  <si>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</si>
  <si>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</si>
  <si>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</si>
  <si>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</si>
  <si>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</si>
  <si>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</si>
  <si>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</si>
  <si>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</si>
  <si>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</si>
  <si>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</si>
  <si>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</si>
  <si>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</si>
  <si>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</si>
  <si>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</si>
  <si>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</si>
  <si>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</si>
  <si>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</si>
  <si>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</si>
  <si>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</si>
  <si>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</si>
  <si>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</si>
  <si>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</si>
  <si>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</si>
  <si>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</si>
  <si>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</si>
  <si>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</si>
  <si>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</si>
  <si>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</si>
  <si>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</si>
  <si>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</si>
  <si>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</si>
  <si>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</si>
  <si>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</si>
  <si>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</si>
  <si>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</si>
  <si>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</si>
  <si>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</si>
  <si>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</si>
  <si>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</si>
  <si>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</si>
  <si>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</si>
  <si>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</si>
  <si>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</si>
  <si>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</si>
  <si>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</si>
  <si>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</si>
  <si>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</si>
  <si>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</si>
  <si>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</si>
  <si>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</si>
  <si>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</si>
  <si>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</si>
  <si>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</si>
  <si>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</si>
  <si>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</si>
  <si>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</si>
  <si>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</si>
  <si>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</si>
  <si>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</si>
  <si>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</si>
  <si>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</si>
  <si>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</si>
  <si>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</si>
  <si>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</si>
  <si>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</si>
  <si>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</si>
  <si>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</si>
  <si>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</si>
  <si>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</si>
  <si>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</si>
  <si>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</si>
  <si>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</si>
  <si>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</si>
  <si>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</si>
  <si>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</si>
  <si>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</si>
  <si>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</si>
  <si>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</si>
  <si>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</si>
  <si>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</si>
  <si>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</si>
  <si>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</si>
  <si>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</si>
  <si>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</si>
  <si>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</si>
  <si>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</si>
  <si>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</si>
  <si>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</si>
  <si>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</si>
  <si>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</si>
  <si>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</si>
  <si>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</si>
  <si>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</si>
  <si>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</si>
  <si>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</si>
  <si>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</si>
  <si>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</si>
  <si>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</si>
  <si>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</si>
  <si>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</si>
  <si>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</si>
  <si>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</si>
  <si>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</si>
  <si>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</si>
  <si>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</si>
  <si>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</si>
  <si>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</si>
  <si>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</si>
  <si>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</si>
  <si>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</si>
  <si>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</si>
  <si>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</si>
  <si>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</si>
  <si>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</si>
  <si>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</si>
  <si>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</si>
  <si>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</si>
  <si>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</si>
  <si>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</si>
  <si>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</si>
  <si>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</si>
  <si>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</si>
  <si>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</si>
  <si>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</si>
  <si>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</si>
  <si>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</si>
  <si>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</si>
  <si>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</si>
  <si>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</si>
  <si>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</si>
  <si>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</si>
  <si>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</si>
  <si>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</si>
  <si>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</si>
  <si>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</si>
  <si>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</si>
  <si>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</si>
  <si>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</si>
  <si>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</si>
  <si>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</si>
  <si>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</si>
  <si>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</si>
  <si>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</si>
  <si>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</si>
  <si>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</si>
  <si>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</si>
  <si>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</si>
  <si>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</si>
  <si>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</si>
  <si>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</si>
  <si>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</si>
  <si>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</si>
  <si>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</si>
  <si>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</si>
  <si>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</si>
  <si>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</si>
  <si>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</si>
  <si>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</si>
  <si>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</si>
  <si>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</si>
  <si>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</si>
  <si>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</si>
  <si>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</si>
  <si>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</si>
  <si>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</si>
  <si>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</si>
  <si>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</si>
  <si>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</si>
  <si>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</si>
  <si>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</si>
  <si>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</si>
  <si>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</si>
  <si>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</si>
  <si>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</si>
  <si>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</si>
  <si>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</si>
  <si>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</si>
  <si>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</si>
  <si>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</si>
  <si>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</si>
  <si>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</si>
  <si>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</si>
  <si>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</si>
  <si>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</si>
  <si>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</si>
  <si>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</si>
  <si>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</si>
  <si>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</si>
  <si>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</si>
  <si>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</si>
  <si>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</si>
  <si>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</si>
  <si>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</si>
  <si>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</si>
  <si>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</si>
  <si>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</si>
  <si>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</si>
  <si>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</si>
  <si>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</si>
  <si>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</si>
  <si>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</si>
  <si>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</si>
  <si>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</si>
  <si>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</si>
  <si>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</si>
  <si>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</si>
  <si>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</si>
  <si>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</si>
  <si>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</si>
  <si>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</si>
  <si>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</si>
  <si>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</si>
  <si>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</si>
  <si>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</si>
  <si>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</si>
  <si>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</si>
  <si>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</si>
  <si>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</si>
  <si>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</si>
  <si>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</si>
  <si>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</si>
  <si>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</si>
  <si>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</si>
  <si>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</si>
  <si>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</si>
  <si>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</si>
  <si>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</si>
  <si>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</si>
  <si>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</si>
  <si>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</si>
  <si>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</si>
  <si>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</si>
  <si>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</si>
  <si>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</si>
  <si>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</si>
  <si>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</si>
  <si>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</si>
  <si>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</si>
  <si>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</si>
  <si>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</si>
  <si>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</si>
  <si>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</si>
  <si>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</si>
  <si>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</si>
  <si>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</si>
  <si>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</si>
  <si>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</si>
  <si>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</si>
  <si>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</si>
  <si>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</si>
  <si>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</si>
  <si>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</si>
  <si>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</si>
  <si>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</si>
  <si>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</si>
  <si>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</si>
  <si>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</si>
  <si>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</si>
  <si>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</si>
  <si>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</si>
  <si>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</si>
  <si>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</si>
  <si>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</si>
  <si>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</si>
  <si>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</si>
  <si>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</si>
  <si>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</si>
  <si>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</si>
  <si>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</si>
  <si>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</si>
  <si>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</si>
  <si>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</si>
  <si>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</si>
  <si>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</si>
  <si>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</si>
  <si>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</si>
  <si>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</si>
  <si>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</si>
  <si>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</si>
  <si>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</si>
  <si>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</si>
  <si>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</si>
  <si>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</si>
  <si>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</si>
  <si>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</si>
  <si>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</si>
  <si>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</si>
  <si>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</si>
  <si>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</si>
  <si>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</si>
  <si>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</si>
  <si>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</si>
  <si>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</si>
  <si>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</si>
  <si>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</si>
  <si>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</si>
  <si>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</si>
  <si>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</si>
  <si>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</si>
  <si>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</si>
  <si>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</si>
  <si>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</si>
  <si>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</si>
  <si>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</si>
  <si>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</si>
  <si>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</si>
  <si>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</si>
  <si>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</si>
  <si>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</si>
  <si>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</si>
  <si>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</si>
  <si>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</si>
  <si>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</si>
  <si>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</si>
  <si>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</si>
  <si>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</si>
  <si>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</si>
  <si>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</si>
  <si>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</si>
  <si>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</si>
  <si>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</si>
  <si>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</si>
  <si>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</si>
  <si>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</si>
  <si>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</si>
  <si>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</si>
  <si>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</si>
  <si>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</si>
  <si>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</si>
  <si>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</si>
  <si>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</si>
  <si>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</si>
  <si>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</si>
  <si>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</si>
  <si>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</si>
  <si>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</si>
  <si>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</si>
  <si>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</si>
  <si>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</si>
  <si>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</si>
  <si>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</si>
  <si>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</si>
  <si>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</si>
  <si>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</si>
  <si>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</si>
  <si>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</si>
  <si>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</si>
  <si>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</si>
  <si>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</si>
  <si>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</si>
  <si>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</si>
  <si>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</si>
  <si>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</si>
  <si>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</si>
  <si>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</si>
  <si>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</si>
  <si>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</si>
  <si>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</si>
  <si>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</si>
  <si>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</si>
  <si>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</si>
  <si>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</si>
  <si>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</si>
  <si>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</si>
  <si>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</si>
  <si>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</si>
  <si>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</si>
  <si>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</si>
  <si>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</si>
  <si>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</si>
  <si>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</si>
  <si>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</si>
  <si>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</si>
  <si>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</si>
  <si>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</si>
  <si>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</si>
  <si>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</si>
  <si>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</si>
  <si>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</si>
  <si>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</si>
  <si>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</si>
  <si>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</si>
  <si>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</si>
  <si>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</si>
  <si>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</si>
  <si>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</si>
  <si>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</si>
  <si>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</si>
  <si>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</si>
  <si>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</si>
  <si>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</si>
  <si>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</si>
  <si>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</si>
  <si>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</si>
  <si>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</si>
  <si>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</si>
  <si>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</si>
  <si>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</si>
  <si>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</si>
  <si>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</si>
  <si>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</si>
  <si>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</si>
  <si>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</si>
  <si>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</si>
  <si>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</si>
  <si>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</si>
  <si>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</si>
  <si>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</si>
  <si>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</si>
  <si>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</si>
  <si>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</si>
  <si>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</si>
  <si>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</si>
  <si>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</si>
  <si>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</si>
  <si>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</si>
  <si>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</si>
  <si>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</si>
  <si>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</si>
  <si>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</si>
  <si>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</si>
  <si>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</si>
  <si>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</si>
  <si>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</si>
  <si>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</si>
  <si>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</si>
  <si>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</si>
  <si>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</si>
  <si>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</si>
  <si>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</si>
  <si>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</si>
  <si>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</si>
  <si>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</si>
  <si>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</si>
  <si>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</si>
  <si>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</si>
  <si>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</si>
  <si>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</si>
  <si>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</si>
  <si>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</si>
  <si>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</si>
  <si>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</si>
  <si>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</si>
  <si>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</si>
  <si>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</si>
  <si>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</si>
  <si>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</si>
  <si>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</si>
  <si>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</si>
  <si>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</si>
  <si>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</si>
  <si>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</si>
  <si>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</si>
  <si>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</si>
  <si>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</si>
  <si>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</si>
  <si>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</si>
  <si>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</si>
  <si>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</si>
  <si>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</si>
  <si>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</si>
  <si>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</si>
  <si>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</si>
  <si>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</si>
  <si>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</si>
  <si>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</si>
  <si>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</si>
  <si>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</si>
  <si>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</si>
  <si>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</si>
  <si>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</si>
  <si>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</si>
  <si>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</si>
  <si>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</si>
  <si>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</si>
  <si>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</si>
  <si>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</si>
  <si>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</si>
  <si>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</si>
  <si>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</si>
  <si>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</si>
  <si>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</si>
  <si>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</si>
  <si>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</si>
  <si>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</si>
  <si>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</si>
  <si>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</si>
  <si>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</si>
  <si>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</si>
  <si>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</si>
  <si>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</si>
  <si>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</si>
  <si>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</si>
  <si>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</si>
  <si>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</si>
  <si>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</si>
  <si>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</si>
  <si>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</si>
  <si>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</si>
  <si>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</si>
  <si>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</si>
  <si>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</si>
  <si>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</si>
  <si>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</si>
  <si>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</si>
  <si>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</si>
  <si>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</si>
  <si>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</si>
  <si>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</si>
  <si>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</si>
  <si>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</si>
  <si>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</si>
  <si>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</si>
  <si>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</si>
  <si>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</si>
  <si>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</si>
  <si>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</si>
  <si>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</si>
  <si>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</si>
  <si>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</si>
  <si>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</si>
  <si>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</si>
  <si>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</si>
  <si>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</si>
  <si>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</si>
  <si>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</si>
  <si>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</si>
  <si>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</si>
  <si>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</si>
  <si>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</si>
  <si>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</si>
  <si>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</si>
  <si>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</si>
  <si>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</si>
  <si>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</si>
  <si>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</si>
  <si>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</si>
  <si>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</si>
  <si>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</si>
  <si>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</si>
  <si>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</si>
  <si>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</si>
  <si>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</si>
  <si>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</si>
  <si>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</si>
  <si>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</si>
  <si>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</si>
  <si>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</si>
  <si>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</si>
  <si>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</si>
  <si>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</si>
  <si>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</si>
  <si>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</si>
  <si>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</si>
  <si>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</si>
  <si>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</si>
  <si>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</si>
  <si>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</si>
  <si>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</si>
  <si>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</si>
  <si>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</si>
  <si>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</si>
  <si>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</si>
  <si>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</si>
  <si>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</si>
  <si>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</si>
  <si>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</si>
  <si>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</si>
  <si>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</si>
  <si>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</si>
  <si>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</si>
  <si>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</si>
  <si>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</si>
  <si>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</si>
  <si>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</si>
  <si>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</si>
  <si>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</si>
  <si>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</si>
  <si>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</si>
  <si>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</si>
  <si>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</si>
  <si>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</si>
  <si>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</si>
  <si>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</si>
  <si>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</si>
  <si>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</si>
  <si>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</si>
  <si>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</si>
  <si>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</si>
  <si>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</si>
  <si>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</si>
  <si>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</si>
  <si>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</si>
  <si>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</si>
  <si>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</si>
  <si>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</si>
  <si>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</si>
  <si>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</si>
  <si>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</si>
  <si>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</si>
  <si>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</si>
  <si>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</si>
  <si>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</si>
  <si>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</si>
  <si>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</si>
  <si>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</si>
  <si>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</si>
  <si>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</si>
  <si>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</si>
  <si>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</si>
  <si>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</si>
  <si>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</si>
  <si>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</si>
  <si>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</si>
  <si>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</si>
  <si>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</si>
  <si>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</si>
  <si>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</si>
  <si>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</si>
  <si>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</si>
  <si>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</si>
  <si>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</si>
  <si>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</si>
  <si>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</si>
  <si>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</si>
  <si>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</si>
  <si>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</si>
  <si>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</si>
  <si>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</si>
  <si>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</si>
  <si>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</si>
  <si>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</si>
  <si>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</si>
  <si>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</si>
  <si>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</si>
  <si>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</si>
  <si>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</si>
  <si>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</si>
  <si>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</si>
  <si>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</si>
  <si>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</si>
  <si>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</si>
  <si>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</si>
  <si>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</si>
  <si>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</si>
  <si>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</si>
  <si>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</si>
  <si>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</si>
  <si>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</si>
  <si>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</si>
  <si>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</si>
  <si>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</si>
  <si>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</si>
  <si>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</si>
  <si>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</si>
  <si>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</si>
  <si>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</si>
  <si>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</si>
  <si>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</si>
  <si>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</si>
  <si>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</si>
  <si>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</si>
  <si>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</si>
  <si>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</si>
  <si>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</si>
  <si>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</si>
  <si>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</si>
  <si>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</si>
  <si>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</si>
  <si>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</si>
  <si>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</si>
  <si>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</si>
  <si>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</si>
  <si>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</si>
  <si>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</si>
  <si>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</si>
  <si>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</si>
  <si>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</si>
  <si>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</si>
  <si>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</si>
  <si>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</si>
  <si>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</si>
  <si>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</si>
  <si>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</si>
  <si>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</si>
  <si>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</si>
  <si>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</si>
  <si>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</si>
  <si>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</si>
  <si>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</si>
  <si>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</si>
  <si>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</si>
  <si>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</si>
  <si>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</si>
  <si>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</si>
  <si>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</si>
  <si>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</si>
  <si>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</si>
  <si>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</si>
  <si>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</si>
  <si>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</si>
  <si>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</si>
  <si>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</si>
  <si>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</si>
  <si>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</si>
  <si>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</si>
  <si>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</si>
  <si>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</si>
  <si>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</si>
  <si>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</si>
  <si>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</si>
  <si>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</si>
  <si>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</si>
  <si>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</si>
  <si>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</si>
  <si>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</si>
  <si>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</si>
  <si>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</si>
  <si>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</si>
  <si>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</si>
  <si>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</si>
  <si>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</si>
  <si>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</si>
  <si>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</si>
  <si>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</si>
  <si>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</si>
  <si>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</si>
  <si>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</si>
  <si>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</si>
  <si>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</si>
  <si>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</si>
  <si>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</si>
  <si>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</si>
  <si>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</si>
  <si>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</si>
  <si>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</si>
  <si>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</si>
  <si>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</si>
  <si>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</si>
  <si>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</si>
  <si>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</si>
  <si>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</si>
  <si>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</si>
  <si>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</si>
  <si>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</si>
  <si>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</si>
  <si>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</si>
  <si>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</si>
  <si>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</si>
  <si>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</si>
  <si>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</si>
  <si>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</si>
  <si>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</si>
  <si>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</si>
  <si>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</si>
  <si>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</si>
  <si>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</si>
  <si>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</si>
  <si>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</si>
  <si>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</si>
  <si>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</si>
  <si>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</si>
  <si>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</si>
  <si>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</si>
  <si>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</si>
  <si>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</si>
  <si>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</si>
  <si>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</si>
  <si>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</si>
  <si>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</si>
  <si>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</si>
  <si>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</si>
  <si>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</si>
  <si>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</si>
  <si>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</si>
  <si>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</si>
  <si>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</si>
  <si>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</si>
  <si>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</si>
  <si>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</si>
  <si>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</si>
  <si>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</si>
  <si>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</si>
  <si>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</si>
  <si>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</si>
  <si>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</si>
  <si>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</si>
  <si>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</si>
  <si>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</si>
  <si>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</si>
  <si>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</si>
  <si>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</si>
  <si>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</si>
  <si>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</si>
  <si>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</si>
  <si>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</si>
  <si>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</si>
  <si>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</si>
  <si>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</si>
  <si>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</si>
  <si>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</si>
  <si>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</si>
  <si>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</si>
  <si>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</si>
  <si>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</si>
  <si>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</si>
  <si>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</si>
  <si>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</si>
  <si>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</si>
  <si>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</si>
  <si>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</si>
  <si>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</si>
  <si>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</si>
  <si>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</si>
  <si>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</si>
  <si>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</si>
  <si>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</si>
  <si>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</si>
  <si>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</si>
  <si>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</si>
  <si>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</si>
  <si>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</si>
  <si>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</si>
  <si>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</si>
  <si>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</si>
  <si>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</si>
  <si>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</si>
  <si>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</si>
  <si>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</si>
  <si>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</si>
  <si>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</si>
  <si>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</si>
  <si>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</si>
  <si>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</si>
  <si>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</si>
  <si>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</si>
  <si>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</si>
  <si>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</si>
  <si>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</si>
  <si>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</si>
  <si>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</si>
  <si>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</si>
  <si>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</si>
  <si>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</si>
  <si>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</si>
  <si>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</si>
  <si>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</si>
  <si>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</si>
  <si>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</si>
  <si>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</si>
  <si>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</si>
  <si>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</si>
  <si>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</si>
  <si>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</si>
  <si>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</si>
  <si>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</si>
  <si>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</si>
  <si>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</si>
  <si>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</si>
  <si>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</si>
  <si>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</si>
  <si>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</si>
  <si>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</si>
  <si>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</si>
  <si>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</si>
  <si>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</si>
  <si>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</si>
  <si>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</si>
  <si>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</si>
  <si>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</si>
  <si>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</si>
  <si>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</si>
  <si>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</si>
  <si>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</si>
  <si>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</si>
  <si>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</si>
  <si>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</si>
  <si>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</si>
  <si>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</si>
  <si>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</si>
  <si>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</si>
  <si>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</si>
  <si>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</si>
  <si>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</si>
  <si>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</si>
  <si>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</si>
  <si>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</si>
  <si>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</si>
  <si>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</si>
  <si>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</si>
  <si>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</si>
  <si>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</si>
  <si>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</si>
  <si>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</si>
  <si>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</si>
  <si>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</si>
  <si>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</si>
  <si>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</si>
  <si>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</si>
  <si>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</si>
  <si>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</si>
  <si>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</si>
  <si>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</si>
  <si>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</si>
  <si>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</si>
  <si>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</si>
  <si>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</si>
  <si>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</si>
  <si>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</si>
  <si>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</si>
  <si>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</si>
  <si>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</si>
  <si>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</si>
  <si>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</si>
  <si>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</si>
  <si>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</si>
  <si>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</si>
  <si>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</si>
  <si>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</si>
  <si>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</si>
  <si>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</si>
  <si>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</si>
  <si>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</si>
  <si>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</si>
  <si>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</si>
  <si>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</si>
  <si>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</si>
  <si>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</si>
  <si>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</si>
  <si>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</si>
  <si>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</si>
  <si>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</si>
  <si>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</si>
  <si>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</si>
  <si>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</si>
  <si>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</si>
  <si>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</si>
  <si>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</si>
  <si>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</si>
  <si>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</si>
  <si>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</si>
  <si>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</si>
  <si>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</si>
  <si>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</si>
  <si>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</si>
  <si>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</si>
  <si>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</si>
  <si>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</si>
  <si>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</si>
  <si>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</si>
  <si>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</si>
  <si>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</si>
  <si>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</si>
  <si>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</si>
  <si>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</si>
  <si>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</si>
  <si>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</si>
  <si>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</si>
  <si>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</si>
  <si>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</si>
  <si>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</si>
  <si>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</si>
  <si>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</si>
  <si>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</si>
  <si>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</si>
  <si>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</si>
  <si>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</si>
  <si>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</si>
  <si>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</si>
  <si>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</si>
  <si>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</si>
  <si>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</si>
  <si>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</si>
  <si>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</si>
  <si>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</si>
  <si>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</si>
  <si>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</si>
  <si>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</si>
  <si>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</si>
  <si>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</si>
  <si>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</si>
  <si>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</si>
  <si>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</si>
  <si>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</si>
  <si>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</si>
  <si>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</si>
  <si>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</si>
  <si>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</si>
  <si>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</si>
  <si>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</si>
  <si>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</si>
  <si>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</si>
  <si>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</si>
  <si>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</si>
  <si>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</si>
  <si>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</si>
  <si>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</si>
  <si>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</si>
  <si>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</si>
  <si>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</si>
  <si>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</si>
  <si>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</si>
  <si>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</si>
  <si>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</si>
  <si>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</si>
  <si>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</si>
  <si>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</si>
  <si>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</si>
  <si>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</si>
  <si>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</si>
  <si>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</si>
  <si>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</si>
  <si>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</si>
  <si>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</si>
  <si>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</si>
  <si>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</si>
  <si>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</si>
  <si>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</si>
  <si>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</si>
  <si>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</si>
  <si>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</si>
  <si>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</si>
  <si>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</si>
  <si>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</si>
  <si>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</si>
  <si>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</si>
  <si>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</si>
  <si>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</si>
  <si>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</si>
  <si>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</si>
  <si>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</si>
  <si>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</si>
  <si>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</si>
  <si>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</si>
  <si>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</si>
  <si>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</si>
  <si>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</si>
  <si>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</si>
  <si>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</si>
  <si>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</si>
  <si>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</si>
  <si>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</si>
  <si>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</si>
  <si>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</si>
  <si>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</si>
  <si>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</si>
  <si>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</si>
  <si>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</si>
  <si>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</si>
  <si>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</si>
  <si>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</si>
  <si>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</si>
  <si>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</si>
  <si>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</si>
  <si>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</si>
  <si>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</si>
  <si>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</si>
  <si>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</si>
  <si>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</si>
  <si>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</si>
  <si>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</si>
  <si>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</si>
  <si>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</si>
  <si>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</si>
  <si>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</si>
  <si>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</si>
  <si>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</si>
  <si>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</si>
  <si>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</si>
  <si>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</si>
  <si>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</si>
  <si>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</si>
  <si>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</si>
  <si>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</si>
  <si>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</si>
  <si>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</si>
  <si>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</si>
  <si>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</si>
  <si>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</si>
  <si>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</si>
  <si>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</si>
  <si>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</si>
  <si>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</si>
  <si>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</si>
  <si>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</si>
  <si>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</si>
  <si>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</si>
  <si>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</si>
  <si>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</si>
  <si>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</si>
  <si>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</si>
  <si>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</si>
  <si>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</si>
  <si>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</si>
  <si>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</si>
  <si>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</si>
  <si>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</si>
  <si>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</si>
  <si>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</si>
  <si>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</si>
  <si>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</si>
  <si>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</si>
  <si>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</si>
  <si>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</si>
  <si>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</si>
  <si>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</si>
  <si>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</si>
  <si>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</si>
  <si>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</si>
  <si>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</si>
  <si>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</si>
  <si>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</si>
  <si>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</si>
  <si>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</si>
  <si>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</si>
  <si>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</si>
  <si>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</si>
  <si>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</si>
  <si>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</si>
  <si>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</si>
  <si>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</si>
  <si>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</si>
  <si>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</si>
  <si>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</si>
  <si>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</si>
  <si>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</si>
  <si>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</si>
  <si>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</si>
  <si>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</si>
  <si>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</si>
  <si>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</si>
  <si>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</si>
  <si>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</si>
  <si>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</si>
  <si>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</si>
  <si>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</si>
  <si>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</si>
  <si>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</si>
  <si>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</si>
  <si>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</si>
  <si>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</si>
  <si>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</si>
  <si>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</si>
  <si>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</si>
  <si>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</si>
  <si>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</si>
  <si>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</si>
  <si>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</si>
  <si>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</si>
  <si>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</si>
  <si>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</si>
  <si>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</si>
  <si>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</si>
  <si>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</si>
  <si>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</si>
  <si>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</si>
  <si>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</si>
  <si>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</si>
  <si>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</si>
  <si>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</si>
  <si>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</si>
  <si>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</si>
  <si>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</si>
  <si>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</si>
  <si>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</si>
  <si>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</si>
  <si>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</si>
  <si>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</si>
  <si>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</si>
  <si>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</si>
  <si>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</si>
  <si>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</si>
  <si>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</si>
  <si>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</si>
  <si>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</si>
  <si>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</si>
  <si>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</si>
  <si>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</si>
  <si>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</si>
  <si>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</si>
  <si>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</si>
  <si>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</si>
  <si>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</si>
  <si>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</si>
  <si>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</si>
  <si>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</si>
  <si>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</si>
  <si>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</si>
  <si>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</si>
  <si>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</si>
  <si>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</si>
  <si>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</si>
  <si>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</si>
  <si>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</si>
  <si>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</si>
  <si>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</si>
  <si>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</si>
  <si>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</si>
  <si>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</si>
  <si>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</si>
  <si>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</si>
  <si>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</si>
  <si>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</si>
  <si>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</si>
  <si>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</si>
  <si>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</si>
  <si>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</si>
  <si>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</si>
  <si>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</si>
  <si>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</si>
  <si>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</si>
  <si>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</si>
  <si>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</si>
  <si>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</si>
  <si>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</si>
  <si>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</si>
  <si>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</si>
  <si>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</si>
  <si>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</si>
  <si>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</si>
  <si>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</si>
  <si>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</si>
  <si>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</si>
  <si>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</si>
  <si>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</si>
  <si>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</si>
  <si>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</si>
  <si>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</si>
  <si>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</si>
  <si>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</si>
  <si>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</si>
  <si>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</si>
  <si>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</si>
  <si>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</si>
  <si>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</si>
  <si>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</si>
  <si>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</si>
  <si>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</si>
  <si>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</si>
  <si>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</si>
  <si>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</si>
  <si>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</si>
  <si>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</si>
  <si>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</si>
  <si>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</si>
  <si>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</si>
  <si>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</si>
  <si>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</si>
  <si>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</si>
  <si>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</si>
  <si>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</si>
  <si>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</si>
  <si>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</si>
  <si>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</si>
  <si>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</si>
  <si>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</si>
  <si>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</si>
  <si>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</si>
  <si>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</si>
  <si>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</si>
  <si>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</si>
  <si>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</si>
  <si>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</si>
  <si>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</si>
  <si>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</si>
  <si>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</si>
  <si>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</si>
  <si>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</si>
  <si>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</si>
  <si>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</si>
  <si>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</si>
  <si>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</si>
  <si>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</si>
  <si>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</si>
  <si>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</si>
  <si>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</si>
  <si>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</si>
  <si>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</si>
  <si>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</si>
  <si>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</si>
  <si>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</si>
  <si>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</si>
  <si>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</si>
  <si>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</si>
  <si>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</si>
  <si>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</si>
  <si>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</si>
  <si>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</si>
  <si>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</si>
  <si>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</si>
  <si>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</si>
  <si>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</si>
  <si>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</si>
  <si>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</si>
  <si>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</si>
  <si>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</si>
  <si>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</si>
  <si>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</si>
  <si>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</si>
  <si>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</si>
  <si>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</si>
  <si>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</si>
  <si>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</si>
  <si>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</si>
  <si>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</si>
  <si>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</si>
  <si>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</si>
  <si>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</si>
  <si>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</si>
  <si>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</si>
  <si>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</si>
  <si>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</si>
  <si>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</si>
  <si>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</si>
  <si>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</si>
  <si>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</si>
  <si>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</si>
  <si>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</si>
  <si>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</si>
  <si>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</si>
  <si>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</si>
  <si>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</si>
  <si>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</si>
  <si>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</si>
  <si>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</si>
  <si>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</si>
  <si>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</si>
  <si>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</si>
  <si>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</si>
  <si>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</si>
  <si>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</si>
  <si>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</si>
  <si>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</si>
  <si>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</si>
  <si>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</si>
  <si>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</si>
  <si>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</si>
  <si>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</si>
  <si>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</si>
  <si>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</si>
  <si>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</si>
  <si>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</si>
  <si>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</si>
  <si>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</si>
  <si>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</si>
  <si>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</si>
  <si>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</si>
  <si>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</si>
  <si>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</si>
  <si>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</si>
  <si>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</si>
  <si>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</si>
  <si>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</si>
  <si>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</si>
  <si>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</si>
  <si>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</si>
  <si>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</si>
  <si>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</si>
  <si>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</si>
  <si>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</si>
  <si>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</si>
  <si>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</si>
  <si>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</si>
  <si>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</si>
  <si>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</si>
  <si>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</si>
  <si>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</si>
  <si>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</si>
  <si>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</si>
  <si>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</si>
  <si>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</si>
  <si>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</si>
  <si>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</si>
  <si>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</si>
  <si>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</si>
  <si>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</si>
  <si>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</si>
  <si>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</si>
  <si>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</si>
  <si>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</si>
  <si>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</si>
  <si>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</si>
  <si>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</si>
  <si>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</si>
  <si>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</si>
  <si>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</si>
  <si>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</si>
  <si>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</si>
  <si>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</si>
  <si>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</si>
  <si>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</si>
  <si>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</si>
  <si>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</si>
  <si>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</si>
  <si>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</si>
  <si>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</si>
  <si>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</si>
  <si>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</si>
  <si>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</si>
  <si>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</si>
  <si>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</si>
  <si>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</si>
  <si>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</si>
  <si>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</si>
  <si>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</si>
  <si>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</si>
  <si>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</si>
  <si>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</si>
  <si>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</si>
  <si>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</si>
  <si>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</si>
  <si>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</si>
  <si>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</si>
  <si>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</si>
  <si>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</si>
  <si>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</si>
  <si>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</si>
  <si>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</si>
  <si>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</si>
  <si>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</si>
  <si>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</si>
  <si>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</si>
  <si>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</si>
  <si>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</si>
  <si>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</si>
  <si>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</si>
  <si>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</si>
  <si>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</si>
  <si>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</si>
  <si>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</si>
  <si>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</si>
  <si>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</si>
  <si>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</si>
  <si>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</si>
  <si>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</si>
  <si>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</si>
  <si>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</si>
  <si>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</si>
  <si>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</si>
  <si>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</si>
  <si>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</si>
  <si>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</si>
  <si>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</si>
  <si>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</si>
  <si>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</si>
  <si>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</si>
  <si>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</si>
  <si>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</si>
  <si>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</si>
  <si>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</si>
  <si>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</si>
  <si>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</si>
  <si>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</si>
  <si>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</si>
  <si>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</si>
  <si>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</si>
  <si>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</si>
  <si>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</si>
  <si>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</si>
  <si>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</si>
  <si>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</si>
  <si>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</si>
  <si>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</si>
  <si>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</si>
  <si>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</si>
  <si>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</si>
  <si>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</si>
  <si>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</si>
  <si>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</si>
  <si>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</si>
  <si>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</si>
  <si>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</si>
  <si>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</si>
  <si>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</si>
  <si>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</si>
  <si>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</si>
  <si>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</si>
  <si>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</si>
  <si>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</si>
  <si>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</si>
  <si>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</si>
  <si>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</si>
  <si>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</si>
  <si>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</si>
  <si>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</si>
  <si>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</si>
  <si>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</si>
  <si>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</si>
  <si>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</si>
  <si>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</si>
  <si>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</si>
  <si>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</si>
  <si>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</si>
  <si>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</si>
  <si>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</si>
  <si>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</si>
  <si>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</si>
  <si>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</si>
  <si>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</si>
  <si>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</si>
  <si>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</si>
  <si>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</si>
  <si>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</si>
  <si>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</si>
  <si>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</si>
  <si>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</si>
  <si>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</si>
  <si>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</si>
  <si>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</si>
  <si>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</si>
  <si>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</si>
  <si>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</si>
  <si>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</si>
  <si>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</si>
  <si>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</si>
  <si>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</si>
  <si>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</si>
  <si>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</si>
  <si>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</si>
  <si>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</si>
  <si>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</si>
  <si>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</si>
  <si>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</si>
  <si>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</si>
  <si>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</si>
  <si>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</si>
  <si>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</si>
  <si>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</si>
  <si>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</si>
  <si>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</si>
  <si>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</si>
  <si>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</si>
  <si>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</si>
  <si>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</si>
  <si>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</si>
  <si>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</si>
  <si>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</si>
  <si>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</si>
  <si>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</si>
  <si>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</si>
  <si>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</si>
  <si>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</si>
  <si>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</si>
  <si>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</si>
  <si>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</si>
  <si>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</si>
  <si>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</si>
  <si>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</si>
  <si>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</si>
  <si>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</si>
  <si>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</si>
  <si>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</si>
  <si>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</si>
  <si>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</si>
  <si>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</si>
  <si>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</si>
  <si>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</si>
  <si>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</si>
  <si>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</si>
  <si>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</si>
  <si>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</si>
  <si>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</si>
  <si>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</si>
  <si>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</si>
  <si>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</si>
  <si>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</si>
  <si>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</si>
  <si>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</si>
  <si>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</si>
  <si>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</si>
  <si>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</si>
  <si>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</si>
  <si>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</si>
  <si>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</si>
  <si>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</si>
  <si>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</si>
  <si>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</si>
  <si>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</si>
  <si>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</si>
  <si>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</si>
  <si>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</si>
  <si>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</si>
  <si>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</si>
  <si>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</si>
  <si>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</si>
  <si>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</si>
  <si>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</si>
  <si>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</si>
  <si>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</si>
  <si>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</si>
  <si>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</si>
  <si>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</si>
  <si>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</si>
  <si>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</si>
  <si>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</si>
  <si>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</si>
  <si>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</si>
  <si>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</si>
  <si>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</si>
  <si>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</si>
  <si>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</si>
  <si>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</si>
  <si>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</si>
  <si>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</si>
  <si>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</si>
  <si>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</si>
  <si>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</si>
  <si>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</si>
  <si>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</si>
  <si>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</si>
  <si>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</si>
  <si>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</si>
  <si>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</si>
  <si>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</si>
  <si>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</si>
  <si>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</si>
  <si>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</si>
  <si>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</si>
  <si>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</si>
  <si>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</si>
  <si>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</si>
  <si>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</si>
  <si>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</si>
  <si>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</si>
  <si>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</si>
  <si>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</si>
  <si>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</si>
  <si>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</si>
  <si>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</si>
  <si>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</si>
  <si>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</si>
  <si>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</si>
  <si>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</si>
  <si>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</si>
  <si>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</si>
  <si>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</si>
  <si>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</si>
  <si>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</si>
  <si>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</si>
  <si>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</si>
  <si>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</si>
  <si>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</si>
  <si>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</si>
  <si>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</si>
  <si>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</si>
  <si>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</si>
  <si>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</si>
  <si>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</si>
  <si>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</si>
  <si>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</si>
  <si>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</si>
  <si>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</si>
  <si>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</si>
  <si>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</si>
  <si>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</si>
  <si>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</si>
  <si>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</si>
  <si>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</si>
  <si>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</si>
  <si>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</si>
  <si>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</si>
  <si>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</si>
  <si>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</si>
  <si>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</si>
  <si>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</si>
  <si>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</si>
  <si>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</si>
  <si>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</si>
  <si>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</si>
  <si>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</si>
  <si>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</si>
  <si>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</si>
  <si>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</si>
  <si>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</si>
  <si>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</si>
  <si>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</si>
  <si>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</si>
  <si>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</si>
  <si>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</si>
  <si>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</si>
  <si>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</si>
  <si>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</si>
  <si>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</si>
  <si>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</si>
  <si>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</si>
  <si>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</si>
  <si>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</si>
  <si>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</si>
  <si>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</si>
  <si>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</si>
  <si>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</si>
  <si>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</si>
  <si>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</si>
  <si>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</si>
  <si>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</si>
  <si>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</si>
  <si>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</si>
  <si>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</si>
  <si>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</si>
  <si>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</si>
  <si>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</si>
  <si>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</si>
  <si>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</si>
  <si>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</si>
  <si>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</si>
  <si>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</si>
  <si>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</si>
  <si>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</si>
  <si>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</si>
  <si>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</si>
  <si>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</si>
  <si>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</si>
  <si>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</si>
  <si>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</si>
  <si>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</si>
  <si>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</si>
  <si>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</si>
  <si>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</si>
  <si>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</si>
  <si>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</si>
  <si>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</si>
  <si>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</si>
  <si>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</si>
  <si>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</si>
  <si>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</si>
  <si>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</si>
  <si>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</si>
  <si>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</si>
  <si>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</si>
  <si>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</si>
  <si>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</si>
  <si>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</si>
  <si>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</si>
  <si>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</si>
  <si>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</si>
  <si>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</si>
  <si>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</si>
  <si>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</si>
  <si>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</si>
  <si>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</si>
  <si>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</si>
  <si>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</si>
  <si>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</si>
  <si>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</si>
  <si>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</si>
  <si>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</si>
  <si>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</si>
  <si>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</si>
  <si>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</si>
  <si>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</si>
  <si>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</si>
  <si>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</si>
  <si>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</si>
  <si>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</si>
  <si>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</si>
  <si>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</si>
  <si>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</si>
  <si>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</si>
  <si>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</si>
  <si>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</si>
  <si>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</si>
  <si>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</si>
  <si>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</si>
  <si>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</si>
  <si>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</si>
  <si>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</si>
  <si>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</si>
  <si>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</si>
  <si>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</si>
  <si>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</si>
  <si>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</si>
  <si>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</si>
  <si>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</si>
  <si>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</si>
  <si>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</si>
  <si>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</si>
  <si>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</si>
  <si>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</si>
  <si>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</si>
  <si>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</si>
  <si>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</si>
  <si>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</si>
  <si>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</si>
  <si>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</si>
  <si>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</si>
  <si>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</si>
  <si>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</si>
  <si>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</si>
  <si>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</si>
  <si>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</si>
  <si>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</si>
  <si>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</si>
  <si>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</si>
  <si>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</si>
  <si>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</si>
  <si>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</si>
  <si>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</si>
  <si>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</si>
  <si>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</si>
  <si>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</si>
  <si>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</si>
  <si>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</si>
  <si>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</si>
  <si>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</si>
  <si>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</si>
  <si>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</si>
  <si>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</si>
  <si>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</si>
  <si>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</si>
  <si>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</si>
  <si>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</si>
  <si>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</si>
  <si>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</si>
  <si>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</si>
  <si>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</si>
  <si>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</si>
  <si>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</si>
  <si>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</si>
  <si>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</si>
  <si>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</si>
  <si>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</si>
  <si>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</si>
  <si>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</si>
  <si>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</si>
  <si>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</si>
  <si>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</si>
  <si>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</si>
  <si>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</si>
  <si>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</si>
  <si>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</si>
  <si>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</si>
  <si>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</si>
  <si>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</si>
  <si>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</si>
  <si>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</si>
  <si>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</si>
  <si>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</si>
  <si>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</si>
  <si>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</si>
  <si>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</si>
  <si>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</si>
  <si>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</si>
  <si>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</si>
  <si>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</si>
  <si>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</si>
  <si>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</si>
  <si>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</si>
  <si>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</si>
  <si>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</si>
  <si>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</si>
  <si>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</si>
  <si>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</si>
  <si>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</si>
  <si>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</si>
  <si>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</si>
  <si>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</si>
  <si>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</si>
  <si>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</si>
  <si>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</si>
  <si>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</si>
  <si>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</si>
  <si>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</si>
  <si>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</si>
  <si>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</si>
  <si>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</si>
  <si>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</si>
  <si>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</si>
  <si>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</si>
  <si>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</si>
  <si>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</si>
  <si>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</si>
  <si>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</si>
  <si>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</si>
  <si>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</si>
  <si>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</si>
  <si>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</si>
  <si>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</si>
  <si>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</si>
  <si>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</si>
  <si>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</si>
  <si>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</si>
  <si>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</si>
  <si>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</si>
  <si>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</si>
  <si>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</si>
  <si>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</si>
  <si>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</si>
  <si>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</si>
  <si>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</si>
  <si>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</si>
  <si>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</si>
  <si>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</si>
  <si>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</si>
  <si>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</si>
  <si>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</si>
  <si>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</si>
  <si>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</si>
  <si>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</si>
  <si>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</si>
  <si>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</si>
  <si>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</si>
  <si>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</si>
  <si>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</si>
  <si>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</si>
  <si>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</si>
  <si>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</si>
  <si>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</si>
  <si>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</si>
  <si>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</si>
  <si>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</si>
  <si>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</si>
  <si>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</si>
  <si>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</si>
  <si>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</si>
  <si>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</si>
  <si>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</si>
  <si>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</si>
  <si>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</si>
  <si>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</si>
  <si>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</si>
  <si>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</si>
  <si>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</si>
  <si>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</si>
  <si>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</si>
  <si>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</si>
  <si>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</si>
  <si>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</si>
  <si>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</si>
  <si>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</si>
  <si>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</si>
  <si>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</si>
  <si>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</si>
  <si>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</si>
  <si>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</si>
  <si>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</si>
  <si>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</si>
  <si>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</si>
  <si>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</si>
  <si>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</si>
  <si>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</si>
  <si>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</si>
  <si>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</si>
  <si>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</si>
  <si>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</si>
  <si>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</si>
  <si>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</si>
  <si>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</si>
  <si>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</si>
  <si>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</si>
  <si>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</si>
  <si>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</si>
  <si>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</si>
  <si>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</si>
  <si>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</si>
  <si>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</si>
  <si>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</si>
  <si>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</si>
  <si>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</si>
  <si>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</si>
  <si>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</si>
  <si>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</si>
  <si>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</si>
  <si>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</si>
  <si>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</si>
  <si>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</si>
  <si>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</si>
  <si>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</si>
  <si>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</si>
  <si>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</si>
  <si>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</si>
  <si>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</si>
  <si>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</si>
  <si>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</si>
  <si>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</si>
  <si>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</si>
  <si>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</si>
  <si>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</si>
  <si>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</si>
  <si>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</si>
  <si>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</si>
  <si>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</si>
  <si>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</si>
  <si>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</si>
  <si>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</si>
  <si>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</si>
  <si>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</si>
  <si>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</si>
  <si>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</si>
  <si>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</si>
  <si>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</si>
  <si>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</si>
  <si>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</si>
  <si>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</si>
  <si>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</si>
  <si>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</si>
  <si>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</si>
  <si>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</si>
  <si>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</si>
  <si>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</si>
  <si>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</si>
  <si>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</si>
  <si>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</si>
  <si>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</si>
  <si>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</si>
  <si>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</si>
  <si>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</si>
  <si>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</si>
  <si>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</si>
  <si>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</si>
  <si>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</si>
  <si>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</si>
  <si>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</si>
  <si>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</si>
  <si>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</si>
  <si>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</si>
  <si>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</si>
  <si>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</si>
  <si>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</si>
  <si>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</si>
  <si>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</si>
  <si>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</si>
  <si>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</si>
  <si>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</si>
  <si>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</si>
  <si>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</si>
  <si>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</si>
  <si>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</si>
  <si>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</si>
  <si>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</si>
  <si>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</si>
  <si>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</si>
  <si>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</si>
  <si>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</si>
  <si>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</si>
  <si>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</si>
  <si>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</si>
  <si>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</si>
  <si>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</si>
  <si>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</si>
  <si>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</si>
  <si>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</si>
  <si>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</si>
  <si>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</si>
  <si>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</si>
  <si>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</si>
  <si>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</si>
  <si>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</si>
  <si>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</si>
  <si>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</si>
  <si>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</si>
  <si>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</si>
  <si>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</si>
  <si>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</si>
  <si>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</si>
  <si>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</si>
  <si>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</si>
  <si>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</si>
  <si>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</si>
  <si>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</si>
  <si>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</si>
  <si>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</si>
  <si>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</si>
  <si>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</si>
  <si>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</si>
  <si>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</si>
  <si>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</si>
  <si>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</si>
  <si>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</si>
  <si>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</si>
  <si>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</si>
  <si>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</si>
  <si>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</si>
  <si>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</si>
  <si>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</si>
  <si>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</si>
  <si>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</si>
  <si>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</si>
  <si>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</si>
  <si>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</si>
  <si>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</si>
  <si>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</si>
  <si>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</si>
  <si>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</si>
  <si>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</si>
  <si>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</si>
  <si>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</si>
  <si>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</si>
  <si>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</si>
  <si>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</si>
  <si>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</si>
  <si>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</si>
  <si>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</si>
  <si>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</si>
  <si>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</si>
  <si>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</si>
  <si>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</si>
  <si>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</si>
  <si>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</si>
  <si>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</si>
  <si>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</si>
  <si>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</si>
  <si>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</si>
  <si>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</si>
  <si>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</si>
  <si>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</si>
  <si>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</si>
  <si>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</si>
  <si>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</si>
  <si>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</si>
  <si>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</si>
  <si>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</si>
  <si>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</si>
  <si>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</si>
  <si>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</si>
  <si>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</si>
  <si>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</si>
  <si>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</si>
  <si>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</si>
  <si>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</si>
  <si>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</si>
  <si>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</si>
  <si>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</si>
  <si>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</si>
  <si>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</si>
  <si>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</si>
  <si>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</si>
  <si>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</si>
  <si>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</si>
  <si>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</si>
  <si>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</si>
  <si>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</si>
  <si>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</si>
  <si>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</si>
  <si>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</si>
  <si>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</si>
  <si>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</si>
  <si>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</si>
  <si>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</si>
  <si>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</si>
  <si>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</si>
  <si>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</si>
  <si>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</si>
  <si>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</si>
  <si>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</si>
  <si>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</si>
  <si>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</si>
  <si>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</si>
  <si>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</si>
  <si>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</si>
  <si>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</si>
  <si>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</si>
  <si>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</si>
  <si>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</si>
  <si>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</si>
  <si>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</si>
  <si>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</si>
  <si>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</si>
  <si>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</si>
  <si>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</si>
  <si>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</si>
  <si>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</si>
  <si>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</si>
  <si>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</si>
  <si>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</si>
  <si>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</si>
  <si>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</si>
  <si>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</si>
  <si>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</si>
  <si>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</si>
  <si>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</si>
  <si>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</si>
  <si>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</si>
  <si>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</si>
  <si>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</si>
  <si>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</si>
  <si>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</si>
  <si>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</si>
  <si>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</si>
  <si>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</si>
  <si>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</si>
  <si>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</si>
  <si>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</si>
  <si>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</si>
  <si>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</si>
  <si>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</si>
  <si>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</si>
  <si>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</si>
  <si>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</si>
  <si>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</si>
  <si>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</si>
  <si>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</si>
  <si>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</si>
  <si>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</si>
  <si>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</si>
  <si>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</si>
  <si>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</si>
  <si>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</si>
  <si>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</si>
  <si>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</si>
  <si>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</si>
  <si>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</si>
  <si>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</si>
  <si>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</si>
  <si>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</si>
  <si>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</si>
  <si>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</si>
  <si>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</si>
  <si>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</si>
  <si>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</si>
  <si>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</si>
  <si>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</si>
  <si>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</si>
  <si>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</si>
  <si>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</si>
  <si>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</si>
  <si>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</si>
  <si>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</si>
  <si>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</si>
  <si>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</si>
  <si>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</si>
  <si>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</si>
  <si>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</si>
  <si>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</si>
  <si>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</si>
  <si>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</si>
  <si>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</si>
  <si>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</si>
  <si>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</si>
  <si>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</si>
  <si>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</si>
  <si>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</si>
  <si>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</si>
  <si>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</si>
  <si>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</si>
  <si>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</si>
  <si>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</si>
  <si>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</si>
  <si>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</si>
  <si>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</si>
  <si>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</si>
  <si>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</si>
  <si>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</si>
  <si>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</si>
  <si>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</si>
  <si>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</si>
  <si>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</si>
  <si>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</si>
  <si>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</si>
  <si>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</si>
  <si>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</si>
  <si>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</si>
  <si>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</si>
  <si>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</si>
  <si>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</si>
  <si>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</si>
  <si>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</si>
  <si>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</si>
  <si>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</si>
  <si>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</si>
  <si>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</si>
  <si>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</si>
  <si>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</si>
  <si>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</si>
  <si>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</si>
  <si>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</si>
  <si>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</si>
  <si>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</si>
  <si>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</si>
  <si>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</si>
  <si>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</si>
  <si>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</si>
  <si>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</si>
  <si>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</si>
  <si>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</si>
  <si>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</si>
  <si>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</si>
  <si>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</si>
  <si>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</si>
  <si>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</si>
  <si>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</si>
  <si>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</si>
  <si>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</si>
  <si>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</si>
  <si>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</si>
  <si>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</si>
  <si>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</si>
  <si>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</si>
  <si>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</si>
  <si>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</si>
  <si>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</si>
  <si>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</si>
  <si>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</si>
  <si>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</si>
  <si>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</si>
  <si>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</si>
  <si>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</si>
  <si>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</si>
  <si>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</si>
  <si>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</si>
  <si>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</si>
  <si>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</si>
  <si>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</si>
  <si>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</si>
  <si>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</si>
  <si>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</si>
  <si>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</si>
  <si>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</si>
  <si>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</si>
  <si>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</si>
  <si>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</si>
  <si>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</si>
  <si>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</si>
  <si>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</si>
  <si>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</si>
  <si>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</si>
  <si>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</si>
  <si>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</si>
  <si>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</si>
  <si>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</si>
  <si>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</si>
  <si>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</si>
  <si>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</si>
  <si>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</si>
  <si>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</si>
  <si>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</si>
  <si>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</si>
  <si>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</si>
  <si>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</si>
  <si>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</si>
  <si>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</si>
  <si>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</si>
  <si>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</si>
  <si>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</si>
  <si>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</si>
  <si>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</si>
  <si>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</si>
  <si>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</si>
  <si>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</si>
  <si>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</si>
  <si>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</si>
  <si>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</si>
  <si>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</si>
  <si>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</si>
  <si>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</si>
  <si>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</si>
  <si>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</si>
  <si>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</si>
  <si>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</si>
  <si>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</si>
  <si>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</si>
  <si>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</si>
  <si>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</si>
  <si>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</si>
  <si>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</si>
  <si>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</si>
  <si>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</si>
  <si>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</si>
  <si>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</si>
  <si>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</si>
  <si>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</si>
  <si>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</si>
  <si>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</si>
  <si>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</si>
  <si>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</si>
  <si>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</si>
  <si>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</si>
  <si>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</si>
  <si>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</si>
  <si>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</si>
  <si>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</si>
  <si>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</si>
  <si>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</si>
  <si>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</si>
  <si>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</si>
  <si>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</si>
  <si>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</si>
  <si>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</si>
  <si>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</si>
  <si>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</si>
  <si>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</si>
  <si>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</si>
  <si>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</si>
  <si>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</si>
  <si>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</si>
  <si>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</si>
  <si>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</si>
  <si>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</si>
  <si>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</si>
  <si>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</si>
  <si>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</si>
  <si>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</si>
  <si>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</si>
  <si>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</si>
  <si>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</si>
  <si>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</si>
  <si>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</si>
  <si>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</si>
  <si>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</si>
  <si>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</si>
  <si>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</si>
  <si>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</si>
  <si>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</si>
  <si>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</si>
  <si>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</si>
  <si>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</si>
  <si>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</si>
  <si>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</si>
  <si>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</si>
  <si>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</si>
  <si>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</si>
  <si>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</si>
  <si>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</si>
  <si>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</si>
  <si>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</si>
  <si>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</si>
  <si>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</si>
  <si>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</si>
  <si>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</si>
  <si>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</si>
  <si>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</si>
  <si>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</si>
  <si>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</si>
  <si>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</si>
  <si>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</si>
  <si>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</si>
  <si>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</si>
  <si>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</si>
  <si>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</si>
  <si>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</si>
  <si>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</si>
  <si>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</si>
  <si>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</si>
  <si>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</si>
  <si>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</si>
  <si>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</si>
  <si>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</si>
  <si>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</si>
  <si>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</si>
  <si>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</si>
  <si>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</si>
  <si>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</si>
  <si>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</si>
  <si>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</si>
  <si>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</si>
  <si>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</si>
  <si>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</si>
  <si>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</si>
  <si>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</si>
  <si>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</si>
  <si>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</si>
  <si>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</si>
  <si>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</si>
  <si>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</si>
  <si>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</si>
  <si>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</si>
  <si>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</si>
  <si>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</si>
  <si>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</si>
  <si>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</si>
  <si>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</si>
  <si>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</si>
  <si>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</si>
  <si>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</si>
  <si>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</si>
  <si>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</si>
  <si>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</si>
  <si>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</si>
  <si>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</si>
  <si>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</si>
  <si>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</si>
  <si>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</si>
  <si>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</si>
  <si>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</si>
  <si>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</si>
  <si>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</si>
  <si>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</si>
  <si>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</si>
  <si>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</si>
  <si>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</si>
  <si>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</si>
  <si>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</si>
  <si>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</si>
  <si>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</si>
  <si>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</si>
  <si>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</si>
  <si>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</si>
  <si>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</si>
  <si>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</si>
  <si>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</si>
  <si>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</si>
  <si>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</si>
  <si>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</si>
  <si>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</si>
  <si>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</si>
  <si>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</si>
  <si>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</si>
  <si>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</si>
  <si>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</si>
  <si>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</si>
  <si>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</si>
  <si>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</si>
  <si>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</si>
  <si>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</si>
  <si>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</si>
  <si>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</si>
  <si>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</si>
  <si>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</si>
  <si>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</si>
  <si>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</si>
  <si>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</si>
  <si>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</si>
  <si>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</si>
  <si>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</si>
  <si>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</si>
  <si>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</si>
  <si>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</si>
  <si>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</si>
  <si>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</si>
  <si>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</si>
  <si>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</si>
  <si>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</si>
  <si>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</si>
  <si>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</si>
  <si>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</si>
  <si>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</si>
  <si>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</si>
  <si>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</si>
  <si>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</si>
  <si>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</si>
  <si>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</si>
  <si>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</si>
  <si>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</si>
  <si>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</si>
  <si>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</si>
  <si>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</si>
  <si>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</si>
  <si>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</si>
  <si>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</si>
  <si>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</si>
  <si>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</si>
  <si>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</si>
  <si>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</si>
  <si>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</si>
  <si>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</si>
  <si>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</si>
  <si>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</si>
  <si>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</si>
  <si>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</si>
  <si>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</si>
  <si>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</si>
  <si>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</si>
  <si>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</si>
  <si>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</si>
  <si>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</si>
  <si>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</si>
  <si>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</si>
  <si>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</si>
  <si>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</si>
  <si>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</si>
  <si>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</si>
  <si>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</si>
  <si>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</si>
  <si>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</si>
  <si>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</si>
  <si>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</si>
  <si>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</si>
  <si>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</si>
  <si>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</si>
  <si>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</si>
  <si>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</si>
  <si>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</si>
  <si>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</si>
  <si>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</si>
  <si>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</si>
  <si>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</si>
  <si>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</si>
  <si>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</si>
  <si>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</si>
  <si>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</si>
  <si>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</si>
  <si>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</si>
  <si>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</si>
  <si>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</si>
  <si>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</si>
  <si>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</si>
  <si>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</si>
  <si>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</si>
  <si>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</si>
  <si>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</si>
  <si>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</si>
  <si>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</si>
  <si>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</si>
  <si>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</si>
  <si>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</si>
  <si>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</si>
  <si>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</si>
  <si>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</si>
  <si>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</si>
  <si>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</si>
  <si>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</si>
  <si>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</si>
  <si>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</si>
  <si>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</si>
  <si>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</si>
  <si>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</si>
  <si>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</si>
  <si>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</si>
  <si>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</si>
  <si>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</si>
  <si>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</si>
  <si>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</si>
  <si>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</si>
  <si>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</si>
  <si>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</si>
  <si>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</si>
  <si>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</si>
  <si>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</si>
  <si>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</si>
  <si>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</si>
  <si>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</si>
  <si>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</si>
  <si>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</si>
  <si>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</si>
  <si>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</si>
  <si>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</si>
  <si>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</si>
  <si>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</si>
  <si>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</si>
  <si>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</si>
  <si>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</si>
  <si>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</si>
  <si>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</si>
  <si>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</si>
  <si>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</si>
  <si>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</si>
  <si>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</si>
  <si>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</si>
  <si>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</si>
  <si>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</si>
  <si>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</si>
  <si>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</si>
  <si>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</si>
  <si>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</si>
  <si>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</si>
  <si>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</si>
  <si>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</si>
  <si>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</si>
  <si>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</si>
  <si>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</si>
  <si>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</si>
  <si>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</si>
  <si>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</si>
  <si>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</si>
  <si>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</si>
  <si>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</si>
  <si>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</si>
  <si>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</si>
  <si>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</si>
  <si>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</si>
  <si>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</si>
  <si>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</si>
  <si>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</si>
  <si>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</si>
  <si>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</si>
  <si>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</si>
  <si>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</si>
  <si>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</si>
  <si>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</si>
  <si>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</si>
  <si>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</si>
  <si>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</si>
  <si>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</si>
  <si>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</si>
  <si>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</si>
  <si>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</si>
  <si>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</si>
  <si>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</si>
  <si>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</si>
  <si>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</si>
  <si>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</si>
  <si>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</si>
  <si>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</si>
  <si>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</si>
  <si>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</si>
  <si>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</si>
  <si>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</si>
  <si>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</si>
  <si>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</si>
  <si>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</si>
  <si>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</si>
  <si>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</si>
  <si>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</si>
  <si>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</si>
  <si>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</si>
  <si>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</si>
  <si>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</si>
  <si>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</si>
  <si>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</si>
  <si>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</si>
  <si>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</si>
  <si>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</si>
  <si>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</si>
  <si>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</si>
  <si>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</si>
  <si>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</si>
  <si>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</si>
  <si>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</si>
  <si>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</si>
  <si>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</si>
  <si>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</si>
  <si>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</si>
  <si>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</si>
  <si>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</si>
  <si>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</si>
  <si>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</si>
  <si>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</si>
  <si>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</si>
  <si>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</si>
  <si>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</si>
  <si>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</si>
  <si>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</si>
  <si>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</si>
  <si>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</si>
  <si>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</si>
  <si>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</si>
  <si>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</si>
  <si>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</si>
  <si>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</si>
  <si>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</si>
  <si>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</si>
  <si>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</si>
  <si>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</si>
  <si>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</si>
  <si>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</si>
  <si>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</si>
  <si>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</si>
  <si>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</si>
  <si>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</si>
  <si>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</si>
  <si>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</si>
  <si>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</si>
  <si>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</si>
  <si>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</si>
  <si>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</si>
  <si>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</si>
  <si>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</si>
  <si>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</si>
  <si>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</si>
  <si>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</si>
  <si>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</si>
  <si>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</si>
  <si>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</si>
  <si>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</si>
  <si>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</si>
  <si>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</si>
  <si>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</si>
  <si>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</si>
  <si>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</si>
  <si>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</si>
  <si>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</si>
  <si>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</si>
  <si>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</si>
  <si>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</si>
  <si>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</si>
  <si>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</si>
  <si>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</si>
  <si>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</si>
  <si>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</si>
  <si>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</si>
  <si>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</si>
  <si>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</si>
  <si>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</si>
  <si>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</si>
  <si>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</si>
  <si>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</si>
  <si>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</si>
  <si>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</si>
  <si>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</si>
  <si>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</si>
  <si>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</si>
  <si>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</si>
  <si>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</si>
  <si>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</si>
  <si>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</si>
  <si>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</si>
  <si>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</si>
  <si>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</si>
  <si>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</si>
  <si>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</si>
  <si>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</si>
  <si>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</si>
  <si>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</si>
  <si>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</si>
  <si>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</si>
  <si>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</si>
  <si>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</si>
  <si>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</si>
  <si>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</si>
  <si>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</si>
  <si>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</si>
  <si>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</si>
  <si>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</si>
  <si>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</si>
  <si>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</si>
  <si>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</si>
  <si>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</si>
  <si>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</si>
  <si>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</si>
  <si>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</si>
  <si>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</si>
  <si>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</si>
  <si>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</si>
  <si>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</si>
  <si>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</si>
  <si>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</si>
  <si>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</si>
  <si>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</si>
  <si>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</si>
  <si>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</si>
  <si>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</si>
  <si>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</si>
  <si>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</si>
  <si>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</si>
  <si>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</si>
  <si>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</si>
  <si>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</si>
  <si>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</si>
  <si>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</si>
  <si>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</si>
  <si>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</si>
  <si>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</si>
  <si>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</si>
  <si>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</si>
  <si>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</si>
  <si>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</si>
  <si>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</si>
  <si>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</si>
  <si>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</si>
  <si>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</si>
  <si>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</si>
  <si>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</si>
  <si>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</si>
  <si>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</si>
  <si>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</si>
  <si>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</si>
  <si>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</si>
  <si>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</si>
  <si>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</si>
  <si>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</si>
  <si>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</si>
  <si>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</si>
  <si>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</si>
  <si>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</si>
  <si>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</si>
  <si>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</si>
  <si>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</si>
  <si>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</si>
  <si>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</si>
  <si>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</si>
  <si>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</si>
  <si>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</si>
  <si>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</si>
  <si>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</si>
  <si>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</si>
  <si>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</si>
  <si>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</si>
  <si>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</si>
  <si>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</si>
  <si>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</si>
  <si>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</si>
  <si>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</si>
  <si>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</si>
  <si>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</si>
  <si>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</si>
  <si>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</si>
  <si>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</si>
  <si>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</si>
  <si>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</si>
  <si>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</si>
  <si>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</si>
  <si>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</si>
  <si>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</si>
  <si>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</si>
  <si>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</si>
  <si>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</si>
  <si>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</si>
  <si>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</si>
  <si>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</si>
  <si>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</si>
  <si>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</si>
  <si>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</si>
  <si>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</si>
  <si>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</si>
  <si>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</si>
  <si>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</si>
  <si>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</si>
  <si>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</si>
  <si>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</si>
  <si>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</si>
  <si>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</si>
  <si>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</si>
  <si>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</si>
  <si>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</si>
  <si>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</si>
  <si>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</si>
  <si>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</si>
  <si>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</si>
  <si>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</si>
  <si>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</si>
  <si>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</si>
  <si>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</si>
  <si>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</si>
  <si>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</si>
  <si>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</si>
  <si>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</si>
  <si>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</si>
  <si>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</si>
  <si>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</si>
  <si>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</si>
  <si>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</si>
  <si>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</si>
  <si>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</si>
  <si>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</si>
  <si>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</si>
  <si>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</si>
  <si>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</si>
  <si>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</si>
  <si>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</si>
  <si>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</si>
  <si>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</si>
  <si>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</si>
  <si>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</si>
  <si>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</si>
  <si>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</si>
  <si>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</si>
  <si>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</si>
  <si>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</si>
  <si>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</si>
  <si>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</si>
  <si>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</si>
  <si>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</si>
  <si>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</si>
  <si>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</si>
  <si>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</si>
  <si>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</si>
  <si>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</si>
  <si>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</si>
  <si>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</si>
  <si>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</si>
  <si>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</si>
  <si>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</si>
  <si>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</si>
  <si>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</si>
  <si>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</si>
  <si>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</si>
  <si>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</si>
  <si>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</si>
  <si>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</si>
  <si>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</si>
  <si>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</si>
  <si>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</si>
  <si>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</si>
  <si>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</si>
  <si>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</si>
  <si>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</si>
  <si>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</si>
  <si>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</si>
  <si>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</si>
  <si>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</si>
  <si>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</si>
  <si>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</si>
  <si>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</si>
  <si>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</si>
  <si>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</si>
  <si>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</si>
  <si>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</si>
  <si>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</si>
  <si>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</si>
  <si>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</si>
  <si>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</si>
  <si>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</si>
  <si>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</si>
  <si>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</si>
  <si>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</si>
  <si>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</si>
  <si>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</si>
  <si>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</si>
  <si>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</si>
  <si>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</si>
  <si>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</si>
  <si>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</si>
  <si>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</si>
  <si>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</si>
  <si>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</si>
  <si>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</si>
  <si>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</si>
  <si>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</si>
  <si>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</si>
  <si>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</si>
  <si>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</si>
  <si>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</si>
  <si>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</si>
  <si>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</si>
  <si>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</si>
  <si>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</si>
  <si>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</si>
  <si>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</si>
  <si>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</si>
  <si>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</si>
  <si>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</si>
  <si>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</si>
  <si>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</si>
  <si>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</si>
  <si>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</si>
  <si>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</si>
  <si>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</si>
  <si>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</si>
  <si>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</si>
  <si>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</si>
  <si>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</si>
  <si>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</si>
  <si>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</si>
  <si>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</si>
  <si>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</si>
  <si>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</si>
  <si>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</si>
  <si>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</si>
  <si>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</si>
  <si>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</si>
  <si>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</si>
  <si>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</si>
  <si>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</si>
  <si>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</si>
  <si>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</si>
  <si>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</si>
  <si>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</si>
  <si>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</si>
  <si>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</si>
  <si>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</si>
  <si>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</si>
  <si>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</si>
  <si>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</si>
  <si>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</si>
  <si>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</si>
  <si>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</si>
  <si>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</si>
  <si>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</si>
  <si>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</si>
  <si>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</si>
  <si>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</si>
  <si>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</si>
  <si>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</si>
  <si>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</si>
  <si>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</si>
  <si>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</si>
  <si>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</si>
  <si>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</si>
  <si>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</si>
  <si>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</si>
  <si>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</si>
  <si>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</si>
  <si>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</si>
  <si>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</si>
  <si>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</si>
  <si>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</si>
  <si>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</si>
  <si>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</si>
  <si>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</si>
  <si>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</si>
  <si>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</si>
  <si>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</si>
  <si>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</si>
  <si>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</si>
  <si>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</si>
  <si>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</si>
  <si>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</si>
  <si>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</si>
  <si>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</si>
  <si>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</si>
  <si>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</si>
  <si>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</si>
  <si>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</si>
  <si>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</si>
  <si>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</si>
  <si>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</si>
  <si>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</si>
  <si>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</si>
  <si>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</si>
  <si>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</si>
  <si>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</si>
  <si>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</si>
  <si>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</si>
  <si>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</si>
  <si>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</si>
  <si>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</si>
  <si>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</si>
  <si>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</si>
  <si>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</si>
  <si>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</si>
  <si>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</si>
  <si>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</si>
  <si>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</si>
  <si>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</si>
  <si>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</si>
  <si>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</si>
  <si>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</si>
  <si>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</si>
  <si>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</si>
  <si>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</si>
  <si>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</si>
  <si>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</si>
  <si>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</si>
  <si>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</si>
  <si>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</si>
  <si>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</si>
  <si>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</si>
  <si>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</si>
  <si>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</si>
  <si>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</si>
  <si>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</si>
  <si>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</si>
  <si>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</si>
  <si>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</si>
  <si>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</si>
  <si>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</si>
  <si>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</si>
  <si>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</si>
  <si>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</si>
  <si>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</si>
  <si>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</si>
  <si>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</si>
  <si>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</si>
  <si>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</si>
  <si>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</si>
  <si>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</si>
  <si>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</si>
  <si>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</si>
  <si>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</si>
  <si>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</si>
  <si>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</si>
  <si>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</si>
  <si>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</si>
  <si>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</si>
  <si>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</si>
  <si>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</si>
  <si>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</si>
  <si>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</si>
  <si>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</si>
  <si>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</si>
  <si>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</si>
  <si>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</si>
  <si>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</si>
  <si>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</si>
  <si>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</si>
  <si>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</si>
  <si>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</si>
  <si>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</si>
  <si>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</si>
  <si>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</si>
  <si>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</si>
  <si>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</si>
  <si>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</si>
  <si>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</si>
  <si>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</si>
  <si>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</si>
  <si>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</si>
  <si>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</si>
  <si>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</si>
  <si>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</si>
  <si>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</si>
  <si>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</si>
  <si>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</si>
  <si>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</si>
  <si>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</si>
  <si>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</si>
  <si>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</si>
  <si>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</si>
  <si>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</si>
  <si>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</si>
  <si>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</si>
  <si>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</si>
  <si>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</si>
  <si>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</si>
  <si>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</si>
  <si>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</si>
  <si>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</si>
  <si>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</si>
  <si>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</si>
  <si>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</si>
  <si>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</si>
  <si>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</si>
  <si>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</si>
  <si>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</si>
  <si>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</si>
  <si>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</si>
  <si>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</si>
  <si>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</si>
  <si>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</si>
  <si>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</si>
  <si>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</si>
  <si>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</si>
  <si>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</si>
  <si>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</si>
  <si>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</si>
  <si>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</si>
  <si>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</si>
  <si>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</si>
  <si>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</si>
  <si>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</si>
  <si>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</si>
  <si>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</si>
  <si>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</si>
  <si>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</si>
  <si>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</si>
  <si>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</si>
  <si>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</si>
  <si>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</si>
  <si>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</si>
  <si>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</si>
  <si>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</si>
  <si>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</si>
  <si>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</si>
  <si>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</si>
  <si>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</si>
  <si>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</si>
  <si>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</si>
  <si>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</si>
  <si>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</si>
  <si>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</si>
  <si>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</si>
  <si>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</si>
  <si>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</si>
  <si>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</si>
  <si>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</si>
  <si>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</si>
  <si>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</si>
  <si>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</si>
  <si>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</si>
  <si>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</si>
  <si>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</si>
  <si>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</si>
  <si>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</si>
  <si>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</si>
  <si>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</si>
  <si>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</si>
  <si>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</si>
  <si>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</si>
  <si>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</si>
  <si>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</si>
  <si>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</si>
  <si>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</si>
  <si>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</si>
  <si>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</si>
  <si>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</si>
  <si>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</si>
  <si>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</si>
  <si>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</si>
  <si>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</si>
  <si>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</si>
  <si>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</si>
  <si>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</si>
  <si>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</si>
  <si>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</si>
  <si>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</si>
  <si>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</si>
  <si>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</si>
  <si>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</si>
  <si>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</si>
  <si>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</si>
  <si>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</si>
  <si>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</si>
  <si>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</si>
  <si>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</si>
  <si>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</si>
  <si>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</si>
  <si>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</si>
  <si>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</si>
  <si>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</si>
  <si>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</si>
  <si>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</si>
  <si>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</si>
  <si>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</si>
  <si>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</si>
  <si>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</si>
  <si>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</si>
  <si>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</si>
  <si>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</si>
  <si>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</si>
  <si>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</si>
  <si>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</si>
  <si>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</si>
  <si>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</si>
  <si>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</si>
  <si>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</si>
  <si>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</si>
  <si>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</si>
  <si>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</si>
  <si>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</si>
  <si>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</si>
  <si>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</si>
  <si>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</si>
  <si>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</si>
  <si>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</si>
  <si>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</si>
  <si>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</si>
  <si>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</si>
  <si>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</si>
  <si>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</si>
  <si>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</si>
  <si>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</si>
  <si>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</si>
  <si>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</si>
  <si>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</si>
  <si>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</si>
  <si>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</si>
  <si>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</si>
  <si>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</si>
  <si>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</si>
  <si>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</si>
  <si>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</si>
  <si>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</si>
  <si>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</si>
  <si>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</si>
  <si>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</si>
  <si>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</si>
  <si>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</si>
  <si>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</si>
  <si>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</si>
  <si>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</si>
  <si>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</si>
  <si>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</si>
  <si>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</si>
  <si>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</si>
  <si>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</si>
  <si>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</si>
  <si>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</si>
  <si>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</si>
  <si>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</si>
  <si>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</si>
  <si>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</si>
  <si>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</si>
  <si>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</si>
  <si>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</si>
  <si>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</si>
  <si>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</si>
  <si>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</si>
  <si>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</si>
  <si>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</si>
  <si>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</si>
  <si>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</si>
  <si>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</si>
  <si>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</si>
  <si>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</si>
  <si>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</si>
  <si>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</si>
  <si>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</si>
  <si>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</si>
  <si>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</si>
  <si>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</si>
  <si>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</si>
  <si>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</si>
  <si>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</si>
  <si>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</si>
  <si>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</si>
  <si>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</si>
  <si>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</si>
  <si>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</si>
  <si>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</si>
  <si>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</si>
  <si>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</si>
  <si>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</si>
  <si>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</si>
  <si>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</si>
  <si>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</si>
  <si>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</si>
  <si>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</si>
  <si>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</si>
  <si>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</si>
  <si>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</si>
  <si>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</si>
  <si>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</si>
  <si>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</si>
  <si>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</si>
  <si>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</si>
  <si>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</si>
  <si>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</si>
  <si>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</si>
  <si>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</si>
  <si>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</si>
  <si>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</si>
  <si>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</si>
  <si>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</si>
  <si>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</si>
  <si>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</si>
  <si>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</si>
  <si>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</si>
  <si>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</si>
  <si>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</si>
  <si>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</si>
  <si>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</si>
  <si>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</si>
  <si>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</si>
  <si>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</si>
  <si>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</si>
  <si>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</si>
  <si>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</si>
  <si>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</si>
  <si>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</si>
  <si>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</si>
  <si>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</si>
  <si>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</si>
  <si>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</si>
  <si>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</si>
  <si>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</si>
  <si>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</si>
  <si>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</si>
  <si>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</si>
  <si>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</si>
  <si>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</si>
  <si>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</si>
  <si>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</si>
  <si>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</si>
  <si>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</si>
  <si>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</si>
  <si>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</si>
  <si>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</si>
  <si>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</si>
  <si>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</si>
  <si>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</si>
  <si>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</si>
  <si>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</si>
  <si>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</si>
  <si>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</si>
  <si>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</si>
  <si>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</si>
  <si>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</si>
  <si>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</si>
  <si>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</si>
  <si>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</si>
  <si>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</si>
  <si>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</si>
  <si>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</si>
  <si>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</si>
  <si>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</si>
  <si>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</si>
  <si>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</si>
  <si>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</si>
  <si>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</si>
  <si>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</si>
  <si>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</si>
  <si>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</si>
  <si>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</si>
  <si>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</si>
  <si>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</si>
  <si>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</si>
  <si>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</si>
  <si>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</si>
  <si>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</si>
  <si>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</si>
  <si>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</si>
  <si>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</si>
  <si>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</si>
  <si>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</si>
  <si>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</si>
  <si>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</si>
  <si>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</si>
  <si>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</si>
  <si>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</si>
  <si>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</si>
  <si>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</si>
  <si>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</si>
  <si>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</si>
  <si>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</si>
  <si>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</si>
  <si>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</si>
  <si>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</si>
  <si>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</si>
  <si>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</si>
  <si>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</si>
  <si>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</si>
  <si>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</si>
  <si>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</si>
  <si>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</si>
  <si>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</si>
  <si>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</si>
  <si>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</si>
  <si>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</si>
  <si>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</si>
  <si>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</si>
  <si>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</si>
  <si>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</si>
  <si>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</si>
  <si>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</si>
  <si>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</si>
  <si>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</si>
  <si>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</si>
  <si>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</si>
  <si>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</si>
  <si>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</si>
  <si>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</si>
  <si>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</si>
  <si>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</si>
  <si>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</si>
  <si>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</si>
  <si>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</si>
  <si>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</si>
  <si>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</si>
  <si>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</si>
  <si>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</si>
  <si>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</si>
  <si>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</si>
  <si>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</si>
  <si>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</si>
  <si>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</si>
  <si>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</si>
  <si>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</si>
  <si>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</si>
  <si>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</si>
  <si>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</si>
  <si>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</si>
  <si>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</si>
  <si>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</si>
  <si>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</si>
  <si>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</si>
  <si>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</si>
  <si>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</si>
  <si>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</si>
  <si>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</si>
  <si>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</si>
  <si>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</si>
  <si>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</si>
  <si>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</si>
  <si>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</si>
  <si>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</si>
  <si>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</si>
  <si>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</si>
  <si>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</si>
  <si>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</si>
  <si>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</si>
  <si>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</si>
  <si>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</si>
  <si>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</si>
  <si>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</si>
  <si>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</si>
  <si>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</si>
  <si>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</si>
  <si>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</si>
  <si>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</si>
  <si>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</si>
  <si>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</si>
  <si>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</si>
  <si>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</si>
  <si>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</si>
  <si>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</si>
  <si>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</si>
  <si>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</si>
  <si>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</si>
  <si>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</si>
  <si>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</si>
  <si>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</si>
  <si>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</si>
  <si>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</si>
  <si>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</si>
  <si>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</si>
  <si>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</si>
  <si>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</si>
  <si>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</si>
  <si>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</si>
  <si>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</si>
  <si>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</si>
  <si>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</si>
  <si>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</si>
  <si>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</si>
  <si>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</si>
  <si>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</si>
  <si>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</si>
  <si>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</si>
  <si>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</si>
  <si>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</si>
  <si>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</si>
  <si>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</si>
  <si>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</si>
  <si>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</si>
  <si>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</si>
  <si>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</si>
  <si>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</si>
  <si>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</si>
  <si>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</si>
  <si>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</si>
  <si>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</si>
  <si>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</si>
  <si>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</si>
  <si>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</si>
  <si>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</si>
  <si>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</si>
  <si>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</si>
  <si>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</si>
  <si>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</si>
  <si>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</si>
  <si>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</si>
  <si>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</si>
  <si>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</si>
  <si>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</si>
  <si>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</si>
  <si>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</si>
  <si>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</si>
  <si>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</si>
  <si>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</si>
  <si>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</si>
  <si>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</si>
  <si>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</si>
  <si>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</si>
  <si>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</si>
  <si>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</si>
  <si>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</si>
  <si>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</si>
  <si>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</si>
  <si>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</si>
  <si>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</si>
  <si>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</si>
  <si>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</si>
  <si>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</si>
  <si>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</si>
  <si>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</si>
  <si>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</si>
  <si>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</si>
  <si>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</si>
  <si>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</si>
  <si>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</si>
  <si>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</si>
  <si>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</si>
  <si>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</si>
  <si>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</si>
  <si>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</si>
  <si>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</si>
  <si>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</si>
  <si>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</si>
  <si>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</si>
  <si>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</si>
  <si>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</si>
  <si>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</si>
  <si>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</si>
  <si>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</si>
  <si>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</si>
  <si>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</si>
  <si>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</si>
  <si>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</si>
  <si>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</si>
  <si>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</si>
  <si>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</si>
  <si>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</si>
  <si>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</si>
  <si>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</si>
  <si>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</si>
  <si>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</si>
  <si>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</si>
  <si>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</si>
  <si>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</si>
  <si>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</si>
  <si>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</si>
  <si>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</si>
  <si>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</si>
  <si>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</si>
  <si>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</si>
  <si>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</si>
  <si>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</si>
  <si>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</si>
  <si>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</si>
  <si>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</si>
  <si>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</si>
  <si>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</si>
  <si>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</si>
  <si>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</si>
  <si>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</si>
  <si>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</si>
  <si>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</si>
  <si>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</si>
  <si>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</si>
  <si>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</si>
  <si>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</si>
  <si>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</si>
  <si>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</si>
  <si>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</si>
  <si>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</si>
  <si>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</si>
  <si>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</si>
  <si>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</si>
  <si>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</si>
  <si>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</si>
  <si>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</si>
  <si>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</si>
  <si>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</si>
  <si>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</si>
  <si>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</si>
  <si>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</si>
  <si>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</si>
  <si>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</si>
  <si>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</si>
  <si>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</si>
  <si>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</si>
  <si>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</si>
  <si>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</si>
  <si>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</si>
  <si>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</si>
  <si>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</si>
  <si>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</si>
  <si>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</si>
  <si>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</si>
  <si>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</si>
  <si>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</si>
  <si>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</si>
  <si>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</si>
  <si>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</si>
  <si>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</si>
  <si>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</si>
  <si>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</si>
  <si>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</si>
  <si>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</si>
  <si>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</si>
  <si>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</si>
  <si>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</si>
  <si>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</si>
  <si>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</si>
  <si>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</si>
  <si>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</si>
  <si>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</si>
  <si>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</si>
  <si>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</si>
  <si>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</si>
  <si>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</si>
  <si>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</si>
  <si>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</si>
  <si>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</si>
  <si>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</si>
  <si>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</si>
  <si>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</si>
  <si>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</si>
  <si>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</si>
  <si>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</si>
  <si>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</si>
  <si>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</si>
  <si>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</si>
  <si>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</si>
  <si>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</si>
  <si>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</si>
  <si>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</si>
  <si>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</si>
  <si>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</si>
  <si>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</si>
  <si>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</si>
  <si>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</si>
  <si>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</si>
  <si>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</si>
  <si>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</si>
  <si>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</si>
  <si>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</si>
  <si>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</si>
  <si>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</si>
  <si>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</si>
  <si>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</si>
  <si>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</si>
  <si>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</si>
  <si>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</si>
  <si>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</si>
  <si>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</si>
  <si>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</si>
  <si>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</si>
  <si>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</si>
  <si>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</si>
  <si>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</si>
  <si>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</si>
  <si>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</si>
  <si>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</si>
  <si>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</si>
  <si>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</si>
  <si>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</si>
  <si>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</si>
  <si>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</si>
  <si>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</si>
  <si>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</si>
  <si>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</si>
  <si>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</si>
  <si>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</si>
  <si>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</si>
  <si>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</si>
  <si>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</si>
  <si>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</si>
  <si>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</si>
  <si>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</si>
  <si>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</si>
  <si>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</si>
  <si>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</si>
  <si>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</si>
  <si>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</si>
  <si>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</si>
  <si>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</si>
  <si>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</si>
  <si>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</si>
  <si>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</si>
  <si>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</si>
  <si>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</si>
  <si>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</si>
  <si>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</si>
  <si>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</si>
  <si>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</si>
  <si>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</si>
  <si>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</si>
  <si>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</si>
  <si>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</si>
  <si>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</si>
  <si>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</si>
  <si>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</si>
  <si>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</si>
  <si>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</si>
  <si>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</si>
  <si>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</si>
  <si>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</si>
  <si>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</si>
  <si>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</si>
  <si>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</si>
  <si>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</si>
  <si>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</si>
  <si>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</si>
  <si>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</si>
  <si>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</si>
  <si>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</si>
  <si>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</si>
  <si>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</si>
  <si>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</si>
  <si>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</si>
  <si>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</si>
  <si>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</si>
  <si>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</si>
  <si>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</si>
  <si>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</si>
  <si>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</si>
  <si>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</si>
  <si>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</si>
  <si>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</si>
  <si>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</si>
  <si>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</si>
  <si>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</si>
  <si>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</si>
  <si>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</si>
  <si>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</si>
  <si>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</si>
  <si>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</si>
  <si>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</si>
  <si>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</si>
  <si>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</si>
  <si>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</si>
  <si>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</si>
  <si>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</si>
  <si>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</si>
  <si>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</si>
  <si>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</si>
  <si>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</si>
  <si>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</si>
  <si>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</si>
  <si>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</si>
  <si>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</si>
  <si>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</si>
  <si>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</si>
  <si>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</si>
  <si>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</si>
  <si>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</si>
  <si>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</si>
  <si>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</si>
  <si>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</si>
  <si>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</si>
  <si>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</si>
  <si>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</si>
  <si>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</si>
  <si>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</si>
  <si>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</si>
  <si>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</si>
  <si>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</si>
  <si>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</si>
  <si>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</si>
  <si>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</si>
  <si>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</si>
  <si>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</si>
  <si>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</si>
  <si>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</si>
  <si>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</si>
  <si>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</si>
  <si>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</si>
  <si>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</si>
  <si>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</si>
  <si>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</si>
  <si>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</si>
  <si>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</si>
  <si>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</si>
  <si>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</si>
  <si>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</si>
  <si>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</si>
  <si>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</si>
  <si>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</si>
  <si>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</si>
  <si>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</si>
  <si>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</si>
  <si>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</si>
  <si>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</si>
  <si>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</si>
  <si>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</si>
  <si>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</si>
  <si>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</si>
  <si>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</si>
  <si>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</si>
  <si>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</si>
  <si>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</si>
  <si>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</si>
  <si>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</si>
  <si>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</si>
  <si>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</si>
  <si>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</si>
  <si>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</si>
  <si>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</si>
  <si>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</si>
  <si>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</si>
  <si>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</si>
  <si>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</si>
  <si>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</si>
  <si>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</si>
  <si>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</si>
  <si>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</si>
  <si>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</si>
  <si>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</si>
  <si>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</si>
  <si>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</si>
  <si>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</si>
  <si>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</si>
  <si>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</si>
  <si>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</si>
  <si>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</si>
  <si>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</si>
  <si>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</si>
  <si>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</si>
  <si>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</si>
  <si>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</si>
  <si>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</si>
  <si>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</si>
  <si>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</si>
  <si>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</si>
  <si>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</si>
  <si>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</si>
  <si>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</si>
  <si>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</si>
  <si>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</si>
  <si>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</si>
  <si>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</si>
  <si>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</si>
  <si>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</si>
  <si>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</si>
  <si>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</si>
  <si>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</si>
  <si>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</si>
  <si>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</si>
  <si>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</si>
  <si>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</si>
  <si>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</si>
  <si>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</si>
  <si>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</si>
  <si>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</si>
  <si>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</si>
  <si>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</si>
  <si>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</si>
  <si>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</si>
  <si>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</si>
  <si>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</si>
  <si>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</si>
  <si>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</si>
  <si>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</si>
  <si>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</si>
  <si>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</si>
  <si>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</si>
  <si>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</si>
  <si>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</si>
  <si>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</si>
  <si>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</si>
  <si>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</si>
  <si>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</si>
  <si>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</si>
  <si>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</si>
  <si>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</si>
  <si>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</si>
  <si>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</si>
  <si>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</si>
  <si>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</si>
  <si>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</si>
  <si>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</si>
  <si>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</si>
  <si>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</si>
  <si>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</si>
  <si>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</si>
  <si>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</si>
  <si>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</si>
  <si>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</si>
  <si>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</si>
  <si>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</si>
  <si>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</si>
  <si>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</si>
  <si>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</si>
  <si>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</si>
  <si>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</si>
  <si>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</si>
  <si>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</si>
  <si>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</si>
  <si>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</si>
  <si>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</si>
  <si>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</si>
  <si>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</si>
  <si>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</si>
  <si>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</si>
  <si>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</si>
  <si>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</si>
  <si>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</si>
  <si>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</si>
  <si>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</si>
  <si>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</si>
  <si>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</si>
  <si>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</si>
  <si>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</si>
  <si>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</si>
  <si>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</si>
  <si>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</si>
  <si>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</si>
  <si>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</si>
  <si>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</si>
  <si>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</si>
  <si>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</si>
  <si>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</si>
  <si>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</si>
  <si>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</si>
  <si>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</si>
  <si>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</si>
  <si>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</si>
  <si>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</si>
  <si>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</si>
  <si>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</si>
  <si>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</si>
  <si>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</si>
  <si>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</si>
  <si>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</si>
  <si>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</si>
  <si>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</si>
  <si>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</si>
  <si>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</si>
  <si>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</si>
  <si>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</si>
  <si>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</si>
  <si>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</si>
  <si>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</si>
  <si>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</si>
  <si>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</si>
  <si>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</si>
  <si>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</si>
  <si>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</si>
  <si>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</si>
  <si>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</si>
  <si>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</si>
  <si>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</si>
  <si>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</si>
  <si>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</si>
  <si>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</si>
  <si>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</si>
  <si>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</si>
  <si>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</si>
  <si>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</si>
  <si>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</si>
  <si>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</si>
  <si>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</si>
  <si>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</si>
  <si>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</si>
  <si>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</si>
  <si>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</si>
  <si>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</si>
  <si>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</si>
  <si>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</si>
  <si>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</si>
  <si>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</si>
  <si>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</si>
  <si>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</si>
  <si>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</si>
  <si>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</si>
  <si>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</si>
  <si>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</si>
  <si>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</si>
  <si>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</si>
  <si>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</si>
  <si>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</si>
  <si>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</si>
  <si>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</si>
  <si>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</si>
  <si>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</si>
  <si>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</si>
  <si>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</si>
  <si>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</si>
  <si>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</si>
  <si>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</si>
  <si>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</si>
  <si>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</si>
  <si>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</si>
  <si>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</si>
  <si>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</si>
  <si>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</si>
  <si>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</si>
  <si>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</si>
  <si>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</si>
  <si>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</si>
  <si>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</si>
  <si>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</si>
  <si>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</si>
  <si>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</si>
  <si>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</si>
  <si>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</si>
  <si>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</si>
  <si>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</si>
  <si>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</si>
  <si>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</si>
  <si>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</si>
  <si>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</si>
  <si>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</si>
  <si>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</si>
  <si>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</si>
  <si>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</si>
  <si>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</si>
  <si>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</si>
  <si>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</si>
  <si>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</si>
  <si>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</si>
  <si>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</si>
  <si>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</si>
  <si>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</si>
  <si>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</si>
  <si>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</si>
  <si>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</si>
  <si>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</si>
  <si>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</si>
  <si>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</si>
  <si>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</si>
  <si>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</si>
  <si>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</si>
  <si>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</si>
  <si>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</si>
  <si>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</si>
  <si>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</si>
  <si>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</si>
  <si>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</si>
  <si>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</si>
  <si>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</si>
  <si>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</si>
  <si>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</si>
  <si>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</si>
  <si>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</si>
  <si>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</si>
  <si>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</si>
  <si>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</si>
  <si>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</si>
  <si>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</si>
  <si>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</si>
  <si>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</si>
  <si>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</si>
  <si>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</si>
  <si>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</si>
  <si>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</si>
  <si>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</si>
  <si>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</si>
  <si>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</si>
  <si>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</si>
  <si>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</si>
  <si>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</si>
  <si>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</si>
  <si>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</si>
  <si>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</si>
  <si>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</si>
  <si>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</si>
  <si>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</si>
  <si>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</si>
  <si>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</si>
  <si>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</si>
  <si>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</si>
  <si>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</si>
  <si>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</si>
  <si>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</si>
  <si>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</si>
  <si>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</si>
  <si>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</si>
  <si>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</si>
  <si>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</si>
  <si>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</si>
  <si>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</si>
  <si>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</si>
  <si>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</si>
  <si>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</si>
  <si>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</si>
  <si>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</si>
  <si>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</si>
  <si>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</si>
  <si>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</si>
  <si>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</si>
  <si>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</si>
  <si>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</si>
  <si>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</si>
  <si>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</si>
  <si>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</si>
  <si>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</si>
  <si>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</si>
  <si>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</si>
  <si>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</si>
  <si>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</si>
  <si>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</si>
  <si>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</si>
  <si>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</si>
  <si>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</si>
  <si>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</si>
  <si>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</si>
  <si>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</si>
  <si>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</si>
  <si>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</si>
  <si>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</si>
  <si>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</si>
  <si>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</si>
  <si>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</si>
  <si>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</si>
  <si>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</si>
  <si>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</si>
  <si>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</si>
  <si>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</si>
  <si>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</si>
  <si>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</si>
  <si>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</si>
  <si>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</si>
  <si>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</si>
  <si>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</si>
  <si>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</si>
  <si>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</si>
  <si>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</si>
  <si>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</si>
  <si>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</si>
  <si>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</si>
  <si>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</si>
  <si>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</si>
  <si>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</si>
  <si>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</si>
  <si>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</si>
  <si>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</si>
  <si>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</si>
  <si>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</si>
  <si>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</si>
  <si>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</si>
  <si>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</si>
  <si>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</si>
  <si>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</si>
  <si>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</si>
  <si>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</si>
  <si>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</si>
  <si>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</si>
  <si>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</si>
  <si>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</si>
  <si>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</si>
  <si>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</si>
  <si>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</si>
  <si>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</si>
  <si>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</si>
  <si>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</si>
  <si>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</si>
  <si>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</si>
  <si>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</si>
  <si>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</si>
  <si>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</si>
  <si>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</si>
  <si>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</si>
  <si>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</si>
  <si>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</si>
  <si>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</si>
  <si>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</si>
  <si>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</si>
  <si>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</si>
  <si>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</si>
  <si>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</si>
  <si>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</si>
  <si>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</si>
  <si>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</si>
  <si>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</si>
  <si>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</si>
  <si>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</si>
  <si>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</si>
  <si>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</si>
  <si>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</si>
  <si>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</si>
  <si>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</si>
  <si>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</si>
  <si>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</si>
  <si>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</si>
  <si>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</si>
  <si>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</si>
  <si>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</si>
  <si>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</si>
  <si>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</si>
  <si>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</si>
  <si>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</si>
  <si>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</si>
  <si>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</si>
  <si>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</si>
  <si>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</si>
  <si>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</si>
  <si>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</si>
  <si>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</si>
  <si>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</si>
  <si>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</si>
  <si>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</si>
  <si>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</si>
  <si>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</si>
  <si>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</si>
  <si>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</si>
  <si>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</si>
  <si>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</si>
  <si>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</si>
  <si>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</si>
  <si>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</si>
  <si>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</si>
  <si>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</si>
  <si>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</si>
  <si>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</si>
  <si>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</si>
  <si>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</si>
  <si>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</si>
  <si>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</si>
  <si>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</si>
  <si>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</si>
  <si>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</si>
  <si>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</si>
  <si>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</si>
  <si>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</si>
  <si>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</si>
  <si>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</si>
  <si>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</si>
  <si>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</si>
  <si>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</si>
  <si>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</si>
  <si>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</si>
  <si>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</si>
  <si>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</si>
  <si>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</si>
  <si>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</si>
  <si>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</si>
  <si>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</si>
  <si>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</si>
  <si>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</si>
  <si>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</si>
  <si>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</si>
  <si>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</si>
  <si>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</si>
  <si>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</si>
  <si>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</si>
  <si>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</si>
  <si>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</si>
  <si>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</si>
  <si>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</si>
  <si>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</si>
  <si>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</si>
  <si>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</si>
  <si>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</si>
  <si>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</si>
  <si>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</si>
  <si>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</si>
  <si>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</si>
  <si>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</si>
  <si>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</si>
  <si>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</si>
  <si>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</si>
  <si>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</si>
  <si>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</si>
  <si>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</si>
  <si>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</si>
  <si>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</si>
  <si>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</si>
  <si>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</si>
  <si>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</si>
  <si>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</si>
  <si>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</si>
  <si>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</si>
  <si>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</si>
  <si>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</si>
  <si>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</si>
  <si>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</si>
  <si>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</si>
  <si>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</si>
  <si>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</si>
  <si>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</si>
  <si>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</si>
  <si>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</si>
  <si>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</si>
  <si>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</si>
  <si>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</si>
  <si>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</si>
  <si>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</si>
  <si>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</si>
  <si>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</si>
  <si>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</si>
  <si>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</si>
  <si>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</si>
  <si>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</si>
  <si>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</si>
  <si>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</si>
  <si>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</si>
  <si>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</si>
  <si>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</si>
  <si>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</si>
  <si>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</si>
  <si>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</si>
  <si>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</si>
  <si>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</si>
  <si>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</si>
  <si>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</si>
  <si>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</si>
  <si>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</si>
  <si>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</si>
  <si>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</si>
  <si>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</si>
  <si>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</si>
  <si>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</si>
  <si>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</si>
  <si>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</si>
  <si>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</si>
  <si>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</si>
  <si>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</si>
  <si>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</si>
  <si>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</si>
  <si>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</si>
  <si>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</si>
  <si>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</si>
  <si>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</si>
  <si>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</si>
  <si>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</si>
  <si>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</si>
  <si>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</si>
  <si>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</si>
  <si>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</si>
  <si>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</si>
  <si>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</si>
  <si>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</si>
  <si>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</si>
  <si>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</si>
  <si>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</si>
  <si>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</si>
  <si>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</si>
  <si>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</si>
  <si>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</si>
  <si>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</si>
  <si>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</si>
  <si>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</si>
  <si>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</si>
  <si>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</si>
  <si>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</si>
  <si>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</si>
  <si>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</si>
  <si>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</si>
  <si>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</si>
  <si>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</si>
  <si>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</si>
  <si>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</si>
  <si>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</si>
  <si>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</si>
  <si>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</si>
  <si>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</si>
  <si>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</si>
  <si>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</si>
  <si>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</si>
  <si>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</si>
  <si>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</si>
  <si>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</si>
  <si>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</si>
  <si>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</si>
  <si>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</si>
  <si>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</si>
  <si>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</si>
  <si>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</si>
  <si>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</si>
  <si>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</si>
  <si>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</si>
  <si>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</si>
  <si>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</si>
  <si>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</si>
  <si>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</si>
  <si>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</si>
  <si>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</si>
  <si>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</si>
  <si>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</si>
  <si>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</si>
  <si>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</si>
  <si>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</si>
  <si>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</si>
  <si>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</si>
  <si>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</si>
  <si>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</si>
  <si>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</si>
  <si>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</si>
  <si>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</si>
  <si>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</si>
  <si>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</si>
  <si>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</si>
  <si>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</si>
  <si>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</si>
  <si>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</si>
  <si>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</si>
  <si>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</si>
  <si>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</si>
  <si>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</si>
  <si>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</si>
  <si>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</si>
  <si>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</si>
  <si>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</si>
  <si>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</si>
  <si>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</si>
  <si>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</si>
  <si>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</si>
  <si>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</si>
  <si>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</si>
  <si>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</si>
  <si>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</si>
  <si>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</si>
  <si>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</si>
  <si>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</si>
  <si>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</si>
  <si>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</si>
  <si>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</si>
  <si>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</si>
  <si>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</si>
  <si>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</si>
  <si>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</si>
  <si>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</si>
  <si>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</si>
  <si>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</si>
  <si>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</si>
  <si>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</si>
  <si>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</si>
  <si>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</si>
  <si>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</si>
  <si>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</si>
  <si>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</si>
  <si>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</si>
  <si>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</si>
  <si>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</si>
  <si>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</si>
  <si>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</si>
  <si>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</si>
  <si>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</si>
  <si>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</si>
  <si>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</si>
  <si>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</si>
  <si>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</si>
  <si>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</si>
  <si>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</si>
  <si>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</si>
  <si>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</si>
  <si>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</si>
  <si>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</si>
  <si>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</si>
  <si>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</si>
  <si>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</si>
  <si>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</si>
  <si>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</si>
  <si>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</si>
  <si>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</si>
  <si>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</si>
  <si>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</si>
  <si>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</si>
  <si>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</si>
  <si>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</si>
  <si>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</si>
  <si>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</si>
  <si>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</si>
  <si>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</si>
  <si>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</si>
  <si>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</si>
  <si>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</si>
  <si>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</si>
  <si>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</si>
  <si>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</si>
  <si>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</si>
  <si>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</si>
  <si>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</si>
  <si>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</si>
  <si>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</si>
  <si>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</si>
  <si>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</si>
  <si>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</si>
  <si>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</si>
  <si>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</si>
  <si>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</si>
  <si>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</si>
  <si>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</si>
  <si>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</si>
  <si>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</si>
  <si>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</si>
  <si>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</si>
  <si>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</si>
  <si>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</si>
  <si>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</si>
  <si>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</si>
  <si>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</si>
  <si>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</si>
  <si>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</si>
  <si>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</si>
  <si>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</si>
  <si>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</si>
  <si>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</si>
  <si>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</si>
  <si>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</si>
  <si>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</si>
  <si>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</si>
  <si>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</si>
  <si>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</si>
  <si>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</si>
  <si>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</si>
  <si>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</si>
  <si>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</si>
  <si>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</si>
  <si>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</si>
  <si>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</si>
  <si>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</si>
  <si>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</si>
  <si>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</si>
  <si>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</si>
  <si>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</si>
  <si>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</si>
  <si>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</si>
  <si>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</si>
  <si>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</si>
  <si>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</si>
  <si>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</si>
  <si>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</si>
  <si>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</si>
  <si>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</si>
  <si>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</si>
  <si>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</si>
  <si>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</si>
  <si>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</si>
  <si>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</si>
  <si>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</si>
  <si>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</si>
  <si>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</si>
  <si>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</si>
  <si>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</si>
  <si>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</si>
  <si>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</si>
  <si>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</si>
  <si>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</si>
  <si>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</si>
  <si>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</si>
  <si>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</si>
  <si>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</si>
  <si>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</si>
  <si>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</si>
  <si>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</si>
  <si>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</si>
  <si>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</si>
  <si>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</si>
  <si>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</si>
  <si>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</si>
  <si>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</si>
  <si>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</si>
  <si>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</si>
  <si>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</si>
  <si>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</si>
  <si>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</si>
  <si>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</si>
  <si>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</si>
  <si>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</si>
  <si>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</si>
  <si>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</si>
  <si>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</si>
  <si>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</si>
  <si>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</si>
  <si>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</si>
  <si>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</si>
  <si>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</si>
  <si>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</si>
  <si>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</si>
  <si>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</si>
  <si>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</si>
  <si>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</si>
  <si>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</si>
  <si>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</si>
  <si>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</si>
  <si>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</si>
  <si>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</si>
  <si>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</si>
  <si>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</si>
  <si>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</si>
  <si>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</si>
  <si>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</si>
  <si>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</si>
  <si>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</si>
  <si>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</si>
  <si>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</si>
  <si>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</si>
  <si>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</si>
  <si>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</si>
  <si>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</si>
  <si>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</si>
  <si>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</si>
  <si>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</si>
  <si>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</si>
  <si>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</si>
  <si>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</si>
  <si>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</si>
  <si>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</si>
  <si>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</si>
  <si>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</si>
  <si>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</si>
  <si>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</si>
  <si>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</si>
  <si>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</si>
  <si>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</si>
  <si>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</si>
  <si>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</si>
  <si>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</si>
  <si>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</si>
  <si>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</si>
  <si>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</si>
  <si>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</si>
  <si>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</si>
  <si>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</si>
  <si>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</si>
  <si>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</si>
  <si>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</si>
  <si>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</si>
  <si>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</si>
  <si>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</si>
  <si>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</si>
  <si>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</si>
  <si>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</si>
  <si>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</si>
  <si>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</si>
  <si>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</si>
  <si>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</si>
  <si>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</si>
  <si>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</si>
  <si>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</si>
  <si>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</si>
  <si>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</si>
  <si>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</si>
  <si>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</si>
  <si>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</si>
  <si>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</si>
  <si>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</si>
  <si>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</si>
  <si>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</si>
  <si>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</si>
  <si>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</si>
  <si>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</si>
  <si>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</si>
  <si>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</si>
  <si>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</si>
  <si>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</si>
  <si>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</si>
  <si>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</si>
  <si>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</si>
  <si>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</si>
  <si>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</si>
  <si>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</si>
  <si>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</si>
  <si>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</si>
  <si>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</si>
  <si>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</si>
  <si>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</si>
  <si>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</si>
  <si>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</si>
  <si>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</si>
  <si>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</si>
  <si>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</si>
  <si>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</si>
  <si>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</si>
  <si>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</si>
  <si>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</si>
  <si>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</si>
  <si>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</si>
  <si>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</si>
  <si>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</si>
  <si>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</si>
  <si>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</si>
  <si>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</si>
  <si>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</si>
  <si>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</si>
  <si>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</si>
  <si>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</si>
  <si>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</si>
  <si>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</si>
  <si>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</si>
  <si>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</si>
  <si>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</si>
  <si>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</si>
  <si>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</si>
  <si>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</si>
  <si>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</si>
  <si>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</si>
  <si>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</si>
  <si>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</si>
  <si>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</si>
  <si>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</si>
  <si>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</si>
  <si>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</si>
  <si>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</si>
  <si>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</si>
  <si>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</si>
  <si>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</si>
  <si>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</si>
  <si>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</si>
  <si>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</si>
  <si>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</si>
  <si>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</si>
  <si>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</si>
  <si>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</si>
  <si>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</si>
  <si>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</si>
  <si>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</si>
  <si>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</si>
  <si>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</si>
  <si>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</si>
  <si>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</si>
  <si>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</si>
  <si>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</si>
  <si>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</si>
  <si>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</si>
  <si>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</si>
  <si>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</si>
  <si>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</si>
  <si>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</si>
  <si>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</si>
  <si>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</si>
  <si>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</si>
  <si>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</si>
  <si>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</si>
  <si>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</si>
  <si>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</si>
  <si>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</si>
  <si>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</si>
  <si>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</si>
  <si>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</si>
  <si>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</si>
  <si>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</si>
  <si>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</si>
  <si>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</si>
  <si>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</si>
  <si>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</si>
  <si>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</si>
  <si>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</si>
  <si>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</si>
  <si>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</si>
  <si>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</si>
  <si>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</si>
  <si>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</si>
  <si>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</si>
  <si>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</si>
  <si>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</si>
  <si>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</si>
  <si>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</si>
  <si>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</si>
  <si>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</si>
  <si>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</si>
  <si>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</si>
  <si>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</si>
  <si>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</si>
  <si>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</si>
  <si>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</si>
  <si>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</si>
  <si>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</si>
  <si>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</si>
  <si>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</si>
  <si>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</si>
  <si>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</si>
  <si>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</si>
  <si>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</si>
  <si>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</si>
  <si>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</si>
  <si>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</si>
  <si>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</si>
  <si>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</si>
  <si>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</si>
  <si>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</si>
  <si>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</si>
  <si>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</si>
  <si>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</si>
  <si>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</si>
  <si>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</si>
  <si>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</si>
  <si>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</si>
  <si>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</si>
  <si>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</si>
  <si>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</si>
  <si>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</si>
  <si>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</si>
  <si>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</si>
  <si>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</si>
  <si>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</si>
  <si>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</si>
  <si>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</si>
  <si>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</si>
  <si>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</si>
  <si>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</si>
  <si>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</si>
  <si>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</si>
  <si>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</si>
  <si>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</si>
  <si>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</si>
  <si>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</si>
  <si>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</si>
  <si>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</si>
  <si>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</si>
  <si>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</si>
  <si>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</si>
  <si>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</si>
  <si>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</si>
  <si>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</si>
  <si>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</si>
  <si>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</si>
  <si>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</si>
  <si>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</si>
  <si>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</si>
  <si>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</si>
  <si>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</si>
  <si>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</si>
  <si>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</si>
  <si>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</si>
  <si>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</si>
  <si>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</si>
  <si>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</si>
  <si>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</si>
  <si>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</si>
  <si>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</si>
  <si>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</si>
  <si>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</si>
  <si>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</si>
  <si>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</si>
  <si>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</si>
  <si>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</si>
  <si>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</si>
  <si>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</si>
  <si>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</si>
  <si>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</si>
  <si>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</si>
  <si>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</si>
  <si>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</si>
  <si>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</si>
  <si>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</si>
  <si>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</si>
  <si>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</si>
  <si>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</si>
  <si>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</si>
  <si>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</si>
  <si>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</si>
  <si>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</si>
  <si>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</si>
  <si>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</si>
  <si>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</si>
  <si>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</si>
  <si>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</si>
  <si>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</si>
  <si>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</si>
  <si>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</si>
  <si>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</si>
  <si>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</si>
  <si>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</si>
  <si>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</si>
  <si>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</si>
  <si>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</si>
  <si>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</si>
  <si>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</si>
  <si>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</si>
  <si>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</si>
  <si>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</si>
  <si>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</si>
  <si>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</si>
  <si>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</si>
  <si>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</si>
  <si>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</si>
  <si>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</si>
  <si>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</si>
  <si>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</si>
  <si>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</si>
  <si>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</si>
  <si>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</si>
  <si>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</si>
  <si>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</si>
  <si>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</si>
  <si>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</si>
  <si>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</si>
  <si>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</si>
  <si>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</si>
  <si>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</si>
  <si>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</si>
  <si>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</si>
  <si>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</si>
  <si>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</si>
  <si>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</si>
  <si>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</si>
  <si>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</si>
  <si>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</si>
  <si>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</si>
  <si>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</si>
  <si>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</si>
  <si>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</si>
  <si>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</si>
  <si>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</si>
  <si>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</si>
  <si>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</si>
  <si>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</si>
  <si>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</si>
  <si>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</si>
  <si>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</si>
  <si>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</si>
  <si>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</si>
  <si>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</si>
  <si>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</si>
  <si>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</si>
  <si>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</si>
  <si>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</si>
  <si>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</si>
  <si>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</si>
  <si>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</si>
  <si>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</si>
  <si>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</si>
  <si>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</si>
  <si>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</si>
  <si>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</si>
  <si>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</si>
  <si>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</si>
  <si>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</si>
  <si>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</si>
  <si>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</si>
  <si>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</si>
  <si>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</si>
  <si>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</si>
  <si>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</si>
  <si>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</si>
  <si>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</si>
  <si>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</si>
  <si>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</si>
  <si>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</si>
  <si>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</si>
  <si>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</si>
  <si>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</si>
  <si>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</si>
  <si>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</si>
  <si>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</si>
  <si>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</si>
  <si>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</si>
  <si>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</si>
  <si>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</si>
  <si>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</si>
  <si>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</si>
  <si>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</si>
  <si>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</si>
  <si>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</si>
  <si>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</si>
  <si>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</si>
  <si>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</si>
  <si>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</si>
  <si>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</si>
  <si>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</si>
  <si>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</si>
  <si>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</si>
  <si>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</si>
  <si>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</si>
  <si>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</si>
  <si>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</si>
  <si>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</si>
  <si>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</si>
  <si>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</si>
  <si>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</si>
  <si>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</si>
  <si>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</si>
  <si>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</si>
  <si>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</si>
  <si>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</si>
  <si>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</si>
  <si>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</si>
  <si>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</si>
  <si>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</si>
  <si>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</si>
  <si>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</si>
  <si>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</si>
  <si>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</si>
  <si>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</si>
  <si>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</si>
  <si>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</si>
  <si>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</si>
  <si>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</si>
  <si>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</si>
  <si>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</si>
  <si>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</si>
  <si>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</si>
  <si>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</si>
  <si>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</si>
  <si>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</si>
  <si>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</si>
  <si>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</si>
  <si>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</si>
  <si>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</si>
  <si>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</si>
  <si>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</si>
  <si>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</si>
  <si>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</si>
  <si>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</si>
  <si>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</si>
  <si>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</si>
  <si>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</si>
  <si>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</si>
  <si>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</si>
  <si>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</si>
  <si>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</si>
  <si>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</si>
  <si>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</si>
  <si>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</si>
  <si>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</si>
  <si>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</si>
  <si>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</si>
  <si>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</si>
  <si>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</si>
  <si>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</si>
  <si>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</si>
  <si>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</si>
  <si>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</si>
  <si>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</si>
  <si>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</si>
  <si>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</si>
  <si>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</si>
  <si>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</si>
  <si>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</si>
  <si>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</si>
  <si>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</si>
  <si>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</si>
  <si>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</si>
  <si>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</si>
  <si>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</si>
  <si>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</si>
  <si>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</si>
  <si>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</si>
  <si>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</si>
  <si>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</si>
  <si>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</si>
  <si>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</si>
  <si>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</si>
  <si>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</si>
  <si>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</si>
  <si>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</si>
  <si>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</si>
  <si>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</si>
  <si>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</si>
  <si>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</si>
  <si>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</si>
  <si>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</si>
  <si>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</si>
  <si>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</si>
  <si>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</si>
  <si>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</si>
  <si>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</si>
  <si>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</si>
  <si>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</si>
  <si>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</si>
  <si>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</si>
  <si>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</si>
  <si>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</si>
  <si>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</si>
  <si>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</si>
  <si>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</si>
  <si>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</si>
  <si>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</si>
  <si>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</si>
  <si>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</si>
  <si>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</si>
  <si>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</si>
  <si>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</si>
  <si>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</si>
  <si>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</si>
  <si>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</si>
  <si>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</si>
  <si>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</si>
  <si>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</si>
  <si>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</si>
  <si>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</si>
  <si>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</si>
  <si>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</si>
  <si>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</si>
  <si>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</si>
  <si>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</si>
  <si>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</si>
  <si>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</si>
  <si>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</si>
  <si>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</si>
  <si>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</si>
  <si>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</si>
  <si>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</si>
  <si>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</si>
  <si>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</si>
  <si>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</si>
  <si>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</si>
  <si>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</si>
  <si>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</si>
  <si>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</si>
  <si>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</si>
  <si>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</si>
  <si>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</si>
  <si>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</si>
  <si>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</si>
  <si>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</si>
  <si>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</si>
  <si>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</si>
  <si>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</si>
  <si>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</si>
  <si>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</si>
  <si>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</si>
  <si>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</si>
  <si>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</si>
  <si>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</si>
  <si>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</si>
  <si>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</si>
  <si>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</si>
  <si>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</si>
  <si>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</si>
  <si>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</si>
  <si>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</si>
  <si>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</si>
  <si>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</si>
  <si>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</si>
  <si>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</si>
  <si>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</si>
  <si>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</si>
  <si>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</si>
  <si>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</si>
  <si>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</si>
  <si>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</si>
  <si>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</si>
  <si>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</si>
  <si>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</si>
  <si>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</si>
  <si>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</si>
  <si>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</si>
  <si>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</si>
  <si>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</si>
  <si>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</si>
  <si>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</si>
  <si>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</si>
  <si>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</si>
  <si>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</si>
  <si>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</si>
  <si>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</si>
  <si>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</si>
  <si>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</si>
  <si>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</si>
  <si>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</si>
  <si>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</si>
  <si>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</si>
  <si>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</si>
  <si>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</si>
  <si>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</si>
  <si>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</si>
  <si>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</si>
  <si>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</si>
  <si>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</si>
  <si>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</si>
  <si>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</si>
  <si>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</si>
  <si>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</si>
  <si>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</si>
  <si>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</si>
  <si>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</si>
  <si>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</si>
  <si>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</si>
  <si>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</si>
  <si>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</si>
  <si>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</si>
  <si>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</si>
  <si>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</si>
  <si>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</si>
  <si>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</si>
  <si>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</si>
  <si>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</si>
  <si>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</si>
  <si>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</si>
  <si>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</si>
  <si>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</si>
  <si>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</si>
  <si>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</si>
  <si>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</si>
  <si>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</si>
  <si>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</si>
  <si>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</si>
  <si>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</si>
  <si>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</si>
  <si>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</si>
  <si>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</si>
  <si>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</si>
  <si>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</si>
  <si>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</si>
  <si>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</si>
  <si>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</si>
  <si>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</si>
  <si>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</si>
  <si>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</si>
  <si>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</si>
  <si>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</si>
  <si>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</si>
  <si>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</si>
  <si>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</si>
  <si>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</si>
  <si>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</si>
  <si>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</si>
  <si>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</si>
  <si>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</si>
  <si>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</si>
  <si>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</si>
  <si>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</si>
  <si>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</si>
  <si>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</si>
  <si>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</si>
  <si>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</si>
  <si>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</si>
  <si>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</si>
  <si>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</si>
  <si>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</si>
  <si>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</si>
  <si>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</si>
  <si>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</si>
  <si>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</si>
  <si>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</si>
  <si>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</si>
  <si>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</si>
  <si>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</si>
  <si>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</si>
  <si>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</si>
  <si>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</si>
  <si>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</si>
  <si>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</si>
  <si>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</si>
  <si>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</si>
  <si>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</si>
  <si>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</si>
  <si>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</si>
  <si>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</si>
  <si>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</si>
  <si>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</si>
  <si>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</si>
  <si>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</si>
  <si>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</si>
  <si>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</si>
  <si>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</si>
  <si>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</si>
  <si>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</si>
  <si>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</si>
  <si>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</si>
  <si>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</si>
  <si>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</si>
  <si>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</si>
  <si>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</si>
  <si>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</si>
  <si>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</si>
  <si>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</si>
  <si>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</si>
  <si>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</si>
  <si>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</si>
  <si>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</si>
  <si>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</si>
  <si>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</si>
  <si>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</si>
  <si>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</si>
  <si>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</si>
  <si>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</si>
  <si>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</si>
  <si>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</si>
  <si>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</si>
  <si>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</si>
  <si>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</si>
  <si>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</si>
  <si>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</si>
  <si>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</si>
  <si>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</si>
  <si>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</si>
  <si>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</si>
  <si>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</si>
  <si>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</si>
  <si>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</si>
  <si>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</si>
  <si>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</si>
  <si>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</si>
  <si>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</si>
  <si>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</si>
  <si>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</si>
  <si>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</si>
  <si>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</si>
  <si>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</si>
  <si>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</si>
  <si>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</si>
  <si>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</si>
  <si>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</si>
  <si>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</si>
  <si>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</si>
  <si>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</si>
  <si>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</si>
  <si>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</si>
  <si>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</si>
  <si>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</si>
  <si>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</si>
  <si>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</si>
  <si>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</si>
  <si>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</si>
  <si>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</si>
  <si>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</si>
  <si>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</si>
  <si>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</si>
  <si>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</si>
  <si>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</si>
  <si>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</si>
  <si>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</si>
  <si>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</si>
  <si>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</si>
  <si>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</si>
  <si>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</si>
  <si>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</si>
  <si>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</si>
  <si>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</si>
  <si>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</si>
  <si>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</si>
  <si>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</si>
  <si>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</si>
  <si>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</si>
  <si>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</si>
  <si>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</si>
  <si>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</si>
  <si>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</si>
  <si>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</si>
  <si>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</si>
  <si>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</si>
  <si>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</si>
  <si>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</si>
  <si>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</si>
  <si>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</si>
  <si>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</si>
  <si>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</si>
  <si>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</si>
  <si>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</si>
  <si>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</si>
  <si>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</si>
  <si>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</si>
  <si>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</si>
  <si>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</si>
  <si>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</si>
  <si>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</si>
  <si>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</si>
  <si>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</si>
  <si>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</si>
  <si>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</si>
  <si>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</si>
  <si>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</si>
  <si>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</si>
  <si>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</si>
  <si>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</si>
  <si>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</si>
  <si>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</si>
  <si>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</si>
  <si>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</si>
  <si>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</si>
  <si>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</si>
  <si>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</si>
  <si>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</si>
  <si>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</si>
  <si>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</si>
  <si>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</si>
  <si>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</si>
  <si>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</si>
  <si>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</si>
  <si>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</si>
  <si>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</si>
  <si>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</si>
  <si>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</si>
  <si>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</si>
  <si>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</si>
  <si>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</si>
  <si>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</si>
  <si>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</si>
  <si>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</si>
  <si>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</si>
  <si>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</si>
  <si>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</si>
  <si>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</si>
  <si>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</si>
  <si>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</si>
  <si>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</si>
  <si>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</si>
  <si>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</si>
  <si>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</si>
  <si>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</si>
  <si>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</si>
  <si>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</si>
  <si>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</si>
  <si>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</si>
  <si>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</si>
  <si>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</si>
  <si>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</si>
  <si>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</si>
  <si>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</si>
  <si>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</si>
  <si>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</si>
  <si>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</si>
  <si>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</si>
  <si>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</si>
  <si>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</si>
  <si>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</si>
  <si>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</si>
  <si>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</si>
  <si>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</si>
  <si>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</si>
  <si>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</si>
  <si>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</si>
  <si>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</si>
  <si>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</si>
  <si>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</si>
  <si>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</si>
  <si>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</si>
  <si>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</si>
  <si>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</si>
  <si>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</si>
  <si>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</si>
  <si>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</si>
  <si>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</si>
  <si>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</si>
  <si>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</si>
  <si>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</si>
  <si>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</si>
  <si>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</si>
  <si>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</si>
  <si>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</si>
  <si>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</si>
  <si>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</si>
  <si>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</si>
  <si>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</si>
  <si>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</si>
  <si>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</si>
  <si>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</si>
  <si>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</si>
  <si>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</si>
  <si>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</si>
  <si>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</si>
  <si>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</si>
  <si>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</si>
  <si>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</si>
  <si>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</si>
  <si>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</si>
  <si>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</si>
  <si>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</si>
  <si>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</si>
  <si>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</si>
  <si>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</si>
  <si>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</si>
  <si>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</si>
  <si>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</si>
  <si>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</si>
  <si>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</si>
  <si>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</si>
  <si>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</si>
  <si>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</si>
  <si>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</si>
  <si>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</si>
  <si>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</si>
  <si>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</si>
  <si>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</si>
  <si>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</si>
  <si>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</si>
  <si>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</si>
  <si>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</si>
  <si>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</si>
  <si>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</si>
  <si>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</si>
  <si>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</si>
  <si>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</si>
  <si>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</si>
  <si>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</si>
  <si>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</si>
  <si>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</si>
  <si>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</si>
  <si>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</si>
  <si>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</si>
  <si>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</si>
  <si>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</si>
  <si>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</si>
  <si>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</si>
  <si>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</si>
  <si>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</si>
  <si>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</si>
  <si>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</si>
  <si>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</si>
  <si>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</si>
  <si>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</si>
  <si>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</si>
  <si>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</si>
  <si>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</si>
  <si>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</si>
  <si>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</si>
  <si>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</si>
  <si>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</si>
  <si>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</si>
  <si>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</si>
  <si>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</si>
  <si>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</si>
  <si>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</si>
  <si>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</si>
  <si>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</si>
  <si>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</si>
  <si>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</si>
  <si>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</si>
  <si>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</si>
  <si>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</si>
  <si>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</si>
  <si>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</si>
  <si>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</si>
  <si>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</si>
  <si>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</si>
  <si>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</si>
  <si>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</si>
  <si>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</si>
  <si>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</si>
  <si>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</si>
  <si>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</si>
  <si>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</si>
  <si>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</si>
  <si>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</si>
  <si>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</si>
  <si>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</si>
  <si>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</si>
  <si>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</si>
  <si>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</si>
  <si>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</si>
  <si>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</si>
  <si>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</si>
  <si>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</si>
  <si>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</si>
  <si>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</si>
  <si>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</si>
  <si>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</si>
  <si>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</si>
  <si>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</si>
  <si>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</si>
  <si>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</si>
  <si>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</si>
  <si>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</si>
  <si>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</si>
  <si>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</si>
  <si>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</si>
  <si>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</si>
  <si>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</si>
  <si>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</si>
  <si>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</si>
  <si>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</si>
  <si>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</si>
  <si>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</si>
  <si>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</si>
  <si>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</si>
  <si>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</si>
  <si>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</si>
  <si>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</si>
  <si>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</si>
  <si>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</si>
  <si>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</si>
  <si>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</si>
  <si>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</si>
  <si>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</si>
  <si>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</si>
  <si>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</si>
  <si>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</si>
  <si>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</si>
  <si>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</si>
  <si>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</si>
  <si>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</si>
  <si>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</si>
  <si>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</si>
  <si>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</si>
  <si>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</si>
  <si>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</si>
  <si>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</si>
  <si>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</si>
  <si>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</si>
  <si>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</si>
  <si>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</si>
  <si>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</si>
  <si>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</si>
  <si>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</si>
  <si>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</si>
  <si>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</si>
  <si>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</si>
  <si>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</si>
  <si>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</si>
  <si>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</si>
  <si>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</si>
  <si>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</si>
  <si>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</si>
  <si>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</si>
  <si>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</si>
  <si>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</si>
  <si>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</si>
  <si>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</si>
  <si>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</si>
  <si>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</si>
  <si>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</si>
  <si>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</si>
  <si>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</si>
  <si>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</si>
  <si>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</si>
  <si>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</si>
  <si>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</si>
  <si>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</si>
  <si>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</si>
  <si>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</si>
  <si>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</si>
  <si>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</si>
  <si>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</si>
  <si>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</si>
  <si>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</si>
  <si>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</si>
  <si>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</si>
  <si>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</si>
  <si>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</si>
  <si>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</si>
  <si>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</si>
  <si>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</si>
  <si>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</si>
  <si>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</si>
  <si>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</si>
  <si>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</si>
  <si>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</si>
  <si>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</si>
  <si>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</si>
  <si>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</si>
  <si>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</si>
  <si>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</si>
  <si>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</si>
  <si>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</si>
  <si>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</si>
  <si>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</si>
  <si>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</si>
  <si>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</si>
  <si>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</si>
  <si>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</si>
  <si>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</si>
  <si>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</si>
  <si>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</si>
  <si>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</si>
  <si>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</si>
  <si>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</si>
  <si>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</si>
  <si>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</si>
  <si>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</si>
  <si>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</si>
  <si>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</si>
  <si>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</si>
  <si>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</si>
  <si>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</si>
  <si>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</si>
  <si>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</si>
  <si>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</si>
  <si>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</si>
  <si>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</si>
  <si>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</si>
  <si>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</si>
  <si>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</si>
  <si>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</si>
  <si>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</si>
  <si>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</si>
  <si>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</si>
  <si>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</si>
  <si>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</si>
  <si>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</si>
  <si>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</si>
  <si>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</si>
  <si>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</si>
  <si>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</si>
  <si>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</si>
  <si>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</si>
  <si>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</si>
  <si>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</si>
  <si>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</si>
  <si>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</si>
  <si>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</si>
  <si>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</si>
  <si>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</si>
  <si>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</si>
  <si>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</si>
  <si>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</si>
  <si>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</si>
  <si>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</si>
  <si>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</si>
  <si>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</si>
  <si>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</si>
  <si>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</si>
  <si>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</si>
  <si>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</si>
  <si>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</si>
  <si>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</si>
  <si>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</si>
  <si>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</si>
  <si>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</si>
  <si>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</si>
  <si>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</si>
  <si>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</si>
  <si>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</si>
  <si>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</si>
  <si>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</si>
  <si>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</si>
  <si>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</si>
  <si>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</si>
  <si>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</si>
  <si>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</si>
  <si>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</si>
  <si>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</si>
  <si>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</si>
  <si>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</si>
  <si>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</si>
  <si>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</si>
  <si>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</si>
  <si>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</si>
  <si>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</si>
  <si>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</si>
  <si>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</si>
  <si>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</si>
  <si>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</si>
  <si>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</si>
  <si>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</si>
  <si>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</si>
  <si>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</si>
  <si>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</si>
  <si>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</si>
  <si>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</si>
  <si>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</si>
  <si>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</si>
  <si>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</si>
  <si>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</si>
  <si>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</si>
  <si>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</si>
  <si>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</si>
  <si>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</si>
  <si>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</si>
  <si>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</si>
  <si>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</si>
  <si>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</si>
  <si>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</si>
  <si>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</si>
  <si>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</si>
  <si>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</si>
  <si>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</si>
  <si>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</si>
  <si>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</si>
  <si>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</si>
  <si>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</si>
  <si>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</si>
  <si>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</si>
  <si>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</si>
  <si>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</si>
  <si>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</si>
  <si>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</si>
  <si>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</si>
  <si>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</si>
  <si>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</si>
  <si>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</si>
  <si>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</si>
  <si>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</si>
  <si>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</si>
  <si>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</si>
  <si>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</si>
  <si>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</si>
  <si>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</si>
  <si>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</si>
  <si>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</si>
  <si>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</si>
  <si>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</si>
  <si>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</si>
  <si>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</si>
  <si>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</si>
  <si>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</si>
  <si>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</si>
  <si>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</si>
  <si>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</si>
  <si>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</si>
  <si>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</si>
  <si>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</si>
  <si>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</si>
  <si>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</si>
  <si>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</si>
  <si>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</si>
  <si>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</si>
  <si>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</si>
  <si>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</si>
  <si>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</si>
  <si>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</si>
  <si>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</si>
  <si>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</si>
  <si>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</si>
  <si>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</si>
  <si>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</si>
  <si>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</si>
  <si>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</si>
  <si>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</si>
  <si>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</si>
  <si>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</si>
  <si>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</si>
  <si>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</si>
  <si>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</si>
  <si>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</si>
  <si>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</si>
  <si>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</si>
  <si>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</si>
  <si>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</si>
  <si>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</si>
  <si>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</si>
  <si>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</si>
  <si>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</si>
  <si>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</si>
  <si>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</si>
  <si>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</si>
  <si>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</si>
  <si>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</si>
  <si>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</si>
  <si>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</si>
  <si>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</si>
  <si>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</si>
  <si>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</si>
  <si>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</si>
  <si>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</si>
  <si>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</si>
  <si>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</si>
  <si>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</si>
  <si>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</si>
  <si>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</si>
  <si>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</si>
  <si>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</si>
  <si>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</si>
  <si>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</si>
  <si>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</si>
  <si>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</si>
  <si>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</si>
  <si>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</si>
  <si>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</si>
  <si>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</si>
  <si>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</si>
  <si>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</si>
  <si>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</si>
  <si>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</si>
  <si>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</si>
  <si>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</si>
  <si>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</si>
  <si>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</si>
  <si>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</si>
  <si>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</si>
  <si>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</si>
  <si>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</si>
  <si>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</si>
  <si>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</si>
  <si>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</si>
  <si>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</si>
  <si>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</si>
  <si>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</si>
  <si>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</si>
  <si>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</si>
  <si>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</si>
  <si>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</si>
  <si>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</si>
  <si>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</si>
  <si>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</si>
  <si>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</si>
  <si>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</si>
  <si>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</si>
  <si>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</si>
  <si>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</si>
  <si>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</si>
  <si>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</si>
  <si>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</si>
  <si>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</si>
  <si>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</si>
  <si>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</si>
  <si>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</si>
  <si>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</si>
  <si>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</si>
  <si>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</si>
  <si>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</si>
  <si>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</si>
  <si>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</si>
  <si>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</si>
  <si>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</si>
  <si>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</si>
  <si>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</si>
  <si>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</si>
  <si>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</si>
  <si>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</si>
  <si>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</si>
  <si>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</si>
  <si>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</si>
  <si>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</si>
  <si>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</si>
  <si>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</si>
  <si>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</si>
  <si>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</si>
  <si>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</si>
  <si>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</si>
  <si>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</si>
  <si>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</si>
  <si>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</si>
  <si>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</si>
  <si>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</si>
  <si>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</si>
  <si>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</si>
  <si>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</si>
  <si>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</si>
  <si>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</si>
  <si>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</si>
  <si>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</si>
  <si>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</si>
  <si>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</si>
  <si>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</si>
  <si>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</si>
  <si>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</si>
  <si>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</si>
  <si>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</si>
  <si>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</si>
  <si>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</si>
  <si>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</si>
  <si>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</si>
  <si>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</si>
  <si>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</si>
  <si>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</si>
  <si>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</si>
  <si>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</si>
  <si>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</si>
  <si>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</si>
  <si>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</si>
  <si>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</si>
  <si>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</si>
  <si>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</si>
  <si>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</si>
  <si>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</si>
  <si>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</si>
  <si>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</si>
  <si>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</si>
  <si>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</si>
  <si>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</si>
  <si>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</si>
  <si>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</si>
  <si>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</si>
  <si>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</si>
  <si>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</si>
  <si>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</si>
  <si>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</si>
  <si>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</si>
  <si>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</si>
  <si>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</si>
  <si>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</si>
  <si>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</si>
  <si>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</si>
  <si>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</si>
  <si>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</si>
  <si>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</si>
  <si>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</si>
  <si>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</si>
  <si>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</si>
  <si>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</si>
  <si>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</si>
  <si>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</si>
  <si>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</si>
  <si>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</si>
  <si>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</si>
  <si>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</si>
  <si>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</si>
  <si>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</si>
  <si>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</si>
  <si>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</si>
  <si>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</si>
  <si>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</si>
  <si>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</si>
  <si>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</si>
  <si>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</si>
  <si>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</si>
  <si>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</si>
  <si>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</si>
  <si>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</si>
  <si>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</si>
  <si>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</si>
  <si>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</si>
  <si>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</si>
  <si>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</si>
  <si>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</si>
  <si>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</si>
  <si>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</si>
  <si>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</si>
  <si>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</si>
  <si>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</si>
  <si>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</si>
  <si>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</si>
  <si>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</si>
  <si>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</si>
  <si>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</si>
  <si>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</si>
  <si>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</si>
  <si>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</si>
  <si>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</si>
  <si>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</si>
  <si>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</si>
  <si>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</si>
  <si>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</si>
  <si>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</si>
  <si>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</si>
  <si>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</si>
  <si>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</si>
  <si>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</si>
  <si>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</si>
  <si>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</si>
  <si>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</si>
  <si>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</si>
  <si>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</si>
  <si>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</si>
  <si>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</si>
  <si>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</si>
  <si>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</si>
  <si>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</si>
  <si>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</si>
  <si>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</si>
  <si>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</si>
  <si>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</si>
  <si>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</si>
  <si>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</si>
  <si>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</si>
  <si>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</si>
  <si>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</si>
  <si>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</si>
  <si>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</si>
  <si>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</si>
  <si>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</si>
  <si>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</si>
  <si>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</si>
  <si>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</si>
  <si>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</si>
  <si>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</si>
  <si>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</si>
  <si>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</si>
  <si>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</si>
  <si>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</si>
  <si>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</si>
  <si>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</si>
  <si>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</si>
  <si>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</si>
  <si>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</si>
  <si>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</si>
  <si>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</si>
  <si>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</si>
  <si>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</si>
  <si>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</si>
  <si>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</si>
  <si>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</si>
  <si>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</si>
  <si>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</si>
  <si>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</si>
  <si>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</si>
  <si>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</si>
  <si>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</si>
  <si>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</si>
  <si>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</si>
  <si>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</si>
  <si>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</si>
  <si>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</si>
  <si>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</si>
  <si>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</si>
  <si>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</si>
  <si>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</si>
  <si>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</si>
  <si>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</si>
  <si>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</si>
  <si>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</si>
  <si>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</si>
  <si>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</si>
  <si>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</si>
  <si>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</si>
  <si>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</si>
  <si>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</si>
  <si>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</si>
  <si>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</si>
  <si>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</si>
  <si>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</si>
  <si>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</si>
  <si>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</si>
  <si>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</si>
  <si>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</si>
  <si>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</si>
  <si>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</si>
  <si>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</si>
  <si>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</si>
  <si>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</si>
  <si>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</si>
  <si>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</si>
  <si>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</si>
  <si>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</si>
  <si>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</si>
  <si>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</si>
  <si>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</si>
  <si>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</si>
  <si>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</si>
  <si>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</si>
  <si>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</si>
  <si>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</si>
  <si>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</si>
  <si>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</si>
  <si>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</si>
  <si>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</si>
  <si>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</si>
  <si>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</si>
  <si>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</si>
  <si>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</si>
  <si>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</si>
  <si>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</si>
  <si>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</si>
  <si>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</si>
  <si>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</si>
  <si>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</si>
  <si>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</si>
  <si>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</si>
  <si>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</si>
  <si>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</si>
  <si>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</si>
  <si>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</si>
  <si>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</si>
  <si>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</si>
  <si>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</si>
  <si>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</si>
  <si>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</si>
  <si>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</si>
  <si>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</si>
  <si>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</si>
  <si>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</si>
  <si>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</si>
  <si>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</si>
  <si>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</si>
  <si>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</si>
  <si>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</si>
  <si>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</si>
  <si>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</si>
  <si>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</si>
  <si>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</si>
  <si>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</si>
  <si>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</si>
  <si>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</si>
  <si>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</si>
  <si>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</si>
  <si>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</si>
  <si>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</si>
  <si>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</si>
  <si>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</si>
  <si>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</si>
  <si>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</si>
  <si>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</si>
  <si>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</si>
  <si>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</si>
  <si>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</si>
  <si>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</si>
  <si>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</si>
  <si>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</si>
  <si>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</si>
  <si>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</si>
  <si>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</si>
  <si>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</si>
  <si>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</si>
  <si>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</si>
  <si>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</si>
  <si>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</si>
  <si>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</si>
  <si>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</si>
  <si>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</si>
  <si>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</si>
  <si>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</si>
  <si>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</si>
  <si>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</si>
  <si>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</si>
  <si>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</si>
  <si>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</si>
  <si>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</si>
  <si>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</si>
  <si>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</si>
  <si>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</si>
  <si>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</si>
  <si>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</si>
  <si>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</si>
  <si>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</si>
  <si>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</si>
  <si>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</si>
  <si>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</si>
  <si>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</si>
  <si>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</si>
  <si>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</si>
  <si>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</si>
  <si>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</si>
  <si>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</si>
  <si>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</si>
  <si>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</si>
  <si>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</si>
  <si>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</si>
  <si>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</si>
  <si>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</si>
  <si>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</si>
  <si>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</si>
  <si>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</si>
  <si>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</si>
  <si>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</si>
  <si>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</si>
  <si>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</si>
  <si>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</si>
  <si>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</si>
  <si>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</si>
  <si>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</si>
  <si>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</si>
  <si>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</si>
  <si>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</si>
  <si>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</si>
  <si>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</si>
  <si>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</si>
  <si>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</si>
  <si>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</si>
  <si>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</si>
  <si>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</si>
  <si>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</si>
  <si>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</si>
  <si>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</si>
  <si>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</si>
  <si>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</si>
  <si>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</si>
  <si>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</si>
  <si>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</si>
  <si>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</si>
  <si>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</si>
  <si>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</si>
  <si>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</si>
  <si>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</si>
  <si>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</si>
  <si>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</si>
  <si>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</si>
  <si>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</si>
  <si>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</si>
  <si>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</si>
  <si>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</si>
  <si>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</si>
  <si>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</si>
  <si>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</si>
  <si>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</si>
  <si>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</si>
  <si>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</si>
  <si>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</si>
  <si>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</si>
  <si>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</si>
  <si>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</si>
  <si>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</si>
  <si>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</si>
  <si>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</si>
  <si>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</si>
  <si>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</si>
  <si>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</si>
  <si>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</si>
  <si>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</si>
  <si>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</si>
  <si>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</si>
  <si>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</si>
  <si>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</si>
  <si>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</si>
  <si>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</si>
  <si>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</si>
  <si>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</si>
  <si>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</si>
  <si>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</si>
  <si>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</si>
  <si>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</si>
  <si>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</si>
  <si>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</si>
  <si>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</si>
  <si>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</si>
  <si>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</si>
  <si>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</si>
  <si>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</si>
  <si>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</si>
  <si>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</si>
  <si>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</si>
  <si>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</si>
  <si>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</si>
  <si>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</si>
  <si>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</si>
  <si>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</si>
  <si>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</si>
  <si>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</si>
  <si>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</si>
  <si>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</si>
  <si>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</si>
  <si>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</si>
  <si>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</si>
  <si>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</si>
  <si>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</si>
  <si>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</si>
  <si>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</si>
  <si>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</si>
  <si>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</si>
  <si>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</si>
  <si>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</si>
  <si>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</si>
  <si>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</si>
  <si>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</si>
  <si>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</si>
  <si>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</si>
  <si>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</si>
  <si>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</si>
  <si>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</si>
  <si>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</si>
  <si>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</si>
  <si>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</si>
  <si>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</si>
  <si>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</si>
  <si>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</si>
  <si>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</si>
  <si>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</si>
  <si>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</si>
  <si>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</si>
  <si>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</si>
  <si>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</si>
  <si>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</si>
  <si>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</si>
  <si>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</si>
  <si>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</si>
  <si>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</si>
  <si>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</si>
  <si>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</si>
  <si>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</si>
  <si>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</si>
  <si>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</si>
  <si>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</si>
  <si>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</si>
  <si>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</si>
  <si>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</si>
  <si>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</si>
  <si>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</si>
  <si>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</si>
  <si>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</si>
  <si>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</si>
  <si>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</si>
  <si>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</si>
  <si>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</si>
  <si>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</si>
  <si>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</si>
  <si>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</si>
  <si>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</si>
  <si>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</si>
  <si>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</si>
  <si>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</si>
  <si>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</si>
  <si>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</si>
  <si>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</si>
  <si>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</si>
  <si>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</si>
  <si>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</si>
  <si>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</si>
  <si>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</si>
  <si>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</si>
  <si>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</si>
  <si>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</si>
  <si>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</si>
  <si>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</si>
  <si>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</si>
  <si>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</si>
  <si>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</si>
  <si>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</si>
  <si>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</si>
  <si>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</si>
  <si>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</si>
  <si>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</si>
  <si>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</si>
  <si>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</si>
  <si>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</si>
  <si>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</si>
  <si>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</si>
  <si>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</si>
  <si>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</si>
  <si>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</si>
  <si>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</si>
  <si>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</si>
  <si>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</si>
  <si>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</si>
  <si>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</si>
  <si>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</si>
  <si>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</si>
  <si>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</si>
  <si>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</si>
  <si>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</si>
  <si>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</si>
  <si>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</si>
  <si>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</si>
  <si>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</si>
  <si>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</si>
  <si>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</si>
  <si>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</si>
  <si>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</si>
  <si>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</si>
  <si>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</si>
  <si>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</si>
  <si>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</si>
  <si>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</si>
  <si>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</si>
  <si>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</si>
  <si>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</si>
  <si>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</si>
  <si>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</si>
  <si>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</si>
  <si>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</si>
  <si>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</si>
  <si>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</si>
  <si>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</si>
  <si>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</si>
  <si>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</si>
  <si>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</si>
  <si>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</si>
  <si>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</si>
  <si>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</si>
  <si>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</si>
  <si>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</si>
  <si>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</si>
  <si>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</si>
  <si>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</si>
  <si>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</si>
  <si>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</si>
  <si>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</si>
  <si>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</si>
  <si>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</si>
  <si>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</si>
  <si>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</si>
  <si>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</si>
  <si>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</si>
  <si>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</si>
  <si>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</si>
  <si>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</si>
  <si>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</si>
  <si>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</si>
  <si>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</si>
  <si>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</si>
  <si>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</si>
  <si>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</si>
  <si>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</si>
  <si>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</si>
  <si>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</si>
  <si>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</si>
  <si>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</si>
  <si>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</si>
  <si>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</si>
  <si>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</si>
  <si>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</si>
  <si>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</si>
  <si>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</si>
  <si>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</si>
  <si>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</si>
  <si>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</si>
  <si>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</si>
  <si>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</si>
  <si>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</si>
  <si>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</si>
  <si>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</si>
  <si>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</si>
  <si>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</si>
  <si>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</si>
  <si>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</si>
  <si>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</si>
  <si>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</si>
  <si>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</si>
  <si>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</si>
  <si>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</si>
  <si>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</si>
  <si>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</si>
  <si>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</si>
  <si>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</si>
  <si>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</si>
  <si>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</si>
  <si>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</si>
  <si>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</si>
  <si>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</si>
  <si>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</si>
  <si>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</si>
  <si>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</si>
  <si>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</si>
  <si>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</si>
  <si>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</si>
  <si>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</si>
  <si>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</si>
  <si>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</si>
  <si>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</si>
  <si>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</si>
  <si>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</si>
  <si>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</si>
  <si>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</si>
  <si>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</si>
  <si>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</si>
  <si>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</si>
  <si>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</si>
  <si>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</si>
  <si>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</si>
  <si>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</si>
  <si>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</si>
  <si>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</si>
  <si>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</si>
  <si>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</si>
  <si>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</si>
  <si>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</si>
  <si>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</si>
  <si>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</si>
  <si>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</si>
  <si>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</si>
  <si>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</si>
  <si>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</si>
  <si>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</si>
  <si>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</si>
  <si>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</si>
  <si>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</si>
  <si>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</si>
  <si>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</si>
  <si>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</si>
  <si>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</si>
  <si>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</si>
  <si>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</si>
  <si>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</si>
  <si>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</si>
  <si>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</si>
  <si>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</si>
  <si>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</si>
  <si>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</si>
  <si>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</si>
  <si>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</si>
  <si>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</si>
  <si>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</si>
  <si>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</si>
  <si>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</si>
  <si>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</si>
  <si>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</si>
  <si>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</si>
  <si>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</si>
  <si>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</si>
  <si>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</si>
  <si>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</si>
  <si>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</si>
  <si>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</si>
  <si>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</si>
  <si>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</si>
  <si>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</si>
  <si>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</si>
  <si>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</si>
  <si>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</si>
  <si>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</si>
  <si>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</si>
  <si>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</si>
  <si>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</si>
  <si>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</si>
  <si>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</si>
  <si>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</si>
  <si>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</si>
  <si>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</si>
  <si>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</si>
  <si>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</si>
  <si>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</si>
  <si>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</si>
  <si>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</si>
  <si>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</si>
  <si>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</si>
  <si>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</si>
  <si>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</si>
  <si>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</si>
  <si>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</si>
  <si>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</si>
  <si>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</si>
  <si>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</si>
  <si>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</si>
  <si>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</si>
  <si>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</si>
  <si>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</si>
  <si>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</si>
  <si>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</si>
  <si>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</si>
  <si>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</si>
  <si>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</si>
  <si>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</si>
  <si>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</si>
  <si>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</si>
  <si>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</si>
  <si>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</si>
  <si>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</si>
  <si>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</si>
  <si>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</si>
  <si>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</si>
  <si>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</si>
  <si>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</si>
  <si>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</si>
  <si>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</si>
  <si>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</si>
  <si>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</si>
  <si>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</si>
  <si>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</si>
  <si>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</si>
  <si>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</si>
  <si>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</si>
  <si>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</si>
  <si>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</si>
  <si>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</si>
  <si>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</si>
  <si>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</si>
  <si>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</si>
  <si>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</si>
  <si>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</si>
  <si>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</si>
  <si>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</si>
  <si>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</si>
  <si>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</si>
  <si>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</si>
  <si>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</si>
  <si>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</si>
  <si>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</si>
  <si>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</si>
  <si>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</si>
  <si>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</si>
  <si>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</si>
  <si>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</si>
  <si>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</si>
  <si>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</si>
  <si>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</si>
  <si>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</si>
  <si>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</si>
  <si>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</si>
  <si>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</si>
  <si>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</si>
  <si>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</si>
  <si>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</si>
  <si>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</si>
  <si>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</si>
  <si>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</si>
  <si>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</si>
  <si>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</si>
  <si>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</si>
  <si>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</si>
  <si>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</si>
  <si>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</si>
  <si>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</si>
  <si>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</si>
  <si>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</si>
  <si>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</si>
  <si>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</si>
  <si>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</si>
  <si>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</si>
  <si>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</si>
  <si>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</si>
  <si>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</si>
  <si>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</si>
  <si>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</si>
  <si>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</si>
  <si>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</si>
  <si>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</si>
  <si>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</si>
  <si>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</si>
  <si>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</si>
  <si>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</si>
  <si>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</si>
  <si>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</si>
  <si>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</si>
  <si>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</si>
  <si>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</si>
  <si>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</si>
  <si>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</si>
  <si>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</si>
  <si>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</si>
  <si>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</si>
  <si>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</si>
  <si>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</si>
  <si>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</si>
  <si>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</si>
  <si>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</si>
  <si>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</si>
  <si>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</si>
  <si>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</si>
  <si>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</si>
  <si>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</si>
  <si>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</si>
  <si>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</si>
  <si>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</si>
  <si>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</si>
  <si>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</si>
  <si>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</si>
  <si>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</si>
  <si>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</si>
  <si>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</si>
  <si>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</si>
  <si>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</si>
  <si>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</si>
  <si>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</si>
  <si>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</si>
  <si>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</si>
  <si>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</si>
  <si>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</si>
  <si>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</si>
  <si>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</si>
  <si>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</si>
  <si>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</si>
  <si>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</si>
  <si>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</si>
  <si>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</si>
  <si>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</si>
  <si>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</si>
  <si>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</si>
  <si>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</si>
  <si>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</si>
  <si>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</si>
  <si>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</si>
  <si>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</si>
  <si>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</si>
  <si>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</si>
  <si>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</si>
  <si>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</si>
  <si>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</si>
  <si>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</si>
  <si>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</si>
  <si>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</si>
  <si>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</si>
  <si>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</si>
  <si>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</si>
  <si>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</si>
  <si>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</si>
  <si>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</si>
  <si>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</si>
  <si>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</si>
  <si>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</si>
  <si>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</si>
  <si>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</si>
  <si>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</si>
  <si>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</si>
  <si>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</si>
  <si>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</si>
  <si>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</si>
  <si>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</si>
  <si>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</si>
  <si>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</si>
  <si>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</si>
  <si>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</si>
  <si>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</si>
  <si>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</si>
  <si>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</si>
  <si>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</si>
  <si>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</si>
  <si>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</si>
  <si>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</si>
  <si>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</si>
  <si>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</si>
  <si>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</si>
  <si>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</si>
  <si>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</si>
  <si>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</si>
  <si>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</si>
  <si>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</si>
  <si>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</si>
  <si>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</si>
  <si>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</si>
  <si>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</si>
  <si>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</si>
  <si>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</si>
  <si>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</si>
  <si>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</si>
  <si>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</si>
  <si>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</si>
  <si>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</si>
  <si>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</si>
  <si>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</si>
  <si>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</si>
  <si>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</si>
  <si>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</si>
  <si>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</si>
  <si>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</si>
  <si>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</si>
  <si>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</si>
  <si>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</si>
  <si>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</si>
  <si>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</si>
  <si>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</si>
  <si>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</si>
  <si>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</si>
  <si>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</si>
  <si>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</si>
  <si>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</si>
  <si>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</si>
  <si>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</si>
  <si>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</si>
  <si>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</si>
  <si>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</si>
  <si>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</si>
  <si>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</si>
  <si>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</si>
  <si>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</si>
  <si>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</si>
  <si>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</si>
  <si>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</si>
  <si>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</si>
  <si>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</si>
  <si>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</si>
  <si>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</si>
  <si>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</si>
  <si>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</si>
  <si>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</si>
  <si>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</si>
  <si>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</si>
  <si>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</si>
  <si>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</si>
  <si>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</si>
  <si>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</si>
  <si>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</si>
  <si>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</si>
  <si>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</si>
  <si>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</si>
  <si>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</si>
  <si>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</si>
  <si>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</si>
  <si>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</si>
  <si>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</si>
  <si>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</si>
  <si>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</si>
  <si>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</si>
  <si>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</si>
  <si>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</si>
  <si>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</si>
  <si>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</si>
  <si>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</si>
  <si>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</si>
  <si>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</si>
  <si>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</si>
  <si>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</si>
  <si>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</si>
  <si>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</si>
  <si>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</si>
  <si>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</si>
  <si>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</si>
  <si>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</si>
  <si>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</si>
  <si>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</si>
  <si>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</si>
  <si>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</si>
  <si>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</si>
  <si>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</si>
  <si>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</si>
  <si>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</si>
  <si>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</si>
  <si>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</si>
  <si>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</si>
  <si>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</si>
  <si>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</si>
  <si>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</si>
  <si>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</si>
  <si>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</si>
  <si>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</si>
  <si>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</si>
  <si>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</si>
  <si>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</si>
  <si>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</si>
  <si>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</si>
  <si>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</si>
  <si>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</si>
  <si>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</si>
  <si>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</si>
  <si>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</si>
  <si>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</si>
  <si>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</si>
  <si>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</si>
  <si>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</si>
  <si>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</si>
  <si>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</si>
  <si>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</si>
  <si>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</si>
  <si>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</si>
  <si>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</si>
  <si>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</si>
  <si>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</si>
  <si>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</si>
  <si>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</si>
  <si>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</si>
  <si>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</si>
  <si>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</si>
  <si>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</si>
  <si>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</si>
  <si>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</si>
  <si>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</si>
  <si>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</si>
  <si>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</si>
  <si>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</si>
  <si>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</si>
  <si>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</si>
  <si>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</si>
  <si>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</si>
  <si>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</si>
  <si>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</si>
  <si>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</si>
  <si>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</si>
  <si>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</si>
  <si>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</si>
  <si>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</si>
  <si>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</si>
  <si>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</si>
  <si>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</si>
  <si>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</si>
  <si>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</si>
  <si>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</si>
  <si>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</si>
  <si>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</si>
  <si>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</si>
  <si>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</si>
  <si>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</si>
  <si>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</si>
  <si>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</si>
  <si>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</si>
  <si>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</si>
  <si>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</si>
  <si>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</si>
  <si>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</si>
  <si>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</si>
  <si>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</si>
  <si>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</si>
  <si>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</si>
  <si>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</si>
  <si>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</si>
  <si>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</si>
  <si>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</si>
  <si>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</si>
  <si>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</si>
  <si>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</si>
  <si>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</si>
  <si>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</si>
  <si>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</si>
  <si>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</si>
  <si>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</si>
  <si>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</si>
  <si>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</si>
  <si>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</si>
  <si>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</si>
  <si>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</si>
  <si>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</si>
  <si>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</si>
  <si>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</si>
  <si>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</si>
  <si>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</si>
  <si>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</si>
  <si>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</si>
  <si>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</si>
  <si>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</si>
  <si>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</si>
  <si>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</si>
  <si>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</si>
  <si>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</si>
  <si>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</si>
  <si>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</si>
  <si>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</si>
  <si>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</si>
  <si>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</si>
  <si>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</si>
  <si>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</si>
  <si>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</si>
  <si>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</si>
  <si>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</si>
  <si>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</si>
  <si>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</si>
  <si>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</si>
  <si>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</si>
  <si>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</si>
  <si>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</si>
  <si>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</si>
  <si>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</si>
  <si>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</si>
  <si>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</si>
  <si>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</si>
  <si>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</si>
  <si>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</si>
  <si>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</si>
  <si>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</si>
  <si>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</si>
  <si>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</si>
  <si>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</si>
  <si>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</si>
  <si>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</si>
  <si>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</si>
  <si>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</si>
  <si>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</si>
  <si>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</si>
  <si>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</si>
  <si>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</si>
  <si>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</si>
  <si>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</si>
  <si>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</si>
  <si>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</si>
  <si>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</si>
  <si>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</si>
  <si>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</si>
  <si>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</si>
  <si>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</si>
  <si>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</si>
  <si>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</si>
  <si>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</si>
  <si>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</si>
  <si>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</si>
  <si>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</si>
  <si>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</si>
  <si>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</si>
  <si>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</si>
  <si>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</si>
  <si>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</si>
  <si>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</si>
  <si>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</si>
  <si>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</si>
  <si>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</si>
  <si>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</si>
  <si>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</si>
  <si>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</si>
  <si>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</si>
  <si>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</si>
  <si>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</si>
  <si>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</si>
  <si>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</si>
  <si>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</si>
  <si>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</si>
  <si>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</si>
  <si>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</si>
  <si>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</si>
  <si>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</si>
  <si>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</si>
  <si>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</si>
  <si>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</si>
  <si>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</si>
  <si>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</si>
  <si>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</si>
  <si>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</si>
  <si>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</si>
  <si>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</si>
  <si>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</si>
  <si>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</si>
  <si>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</si>
  <si>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</si>
  <si>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</si>
  <si>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</si>
  <si>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</si>
  <si>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</si>
  <si>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</si>
  <si>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</si>
  <si>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</si>
  <si>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</si>
  <si>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</si>
  <si>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</si>
  <si>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</si>
  <si>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</si>
  <si>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</si>
  <si>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</si>
  <si>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</si>
  <si>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</si>
  <si>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</si>
  <si>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</si>
  <si>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</si>
  <si>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</si>
  <si>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</si>
  <si>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</si>
  <si>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</si>
  <si>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</si>
  <si>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</si>
  <si>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</si>
  <si>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</si>
  <si>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</si>
  <si>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</si>
  <si>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</si>
  <si>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</si>
  <si>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</si>
  <si>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</si>
  <si>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</si>
  <si>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</si>
  <si>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</si>
  <si>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</si>
  <si>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</si>
  <si>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</si>
  <si>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</si>
  <si>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</si>
  <si>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</si>
  <si>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</si>
  <si>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</si>
  <si>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</si>
  <si>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</si>
  <si>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</si>
  <si>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</si>
  <si>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</si>
  <si>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</si>
  <si>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</si>
  <si>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</si>
  <si>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</si>
  <si>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</si>
  <si>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</si>
  <si>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</si>
  <si>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</si>
  <si>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</si>
  <si>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</si>
  <si>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</si>
  <si>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</si>
  <si>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</si>
  <si>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</si>
  <si>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</si>
  <si>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</si>
  <si>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</si>
  <si>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</si>
  <si>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</si>
  <si>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</si>
  <si>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</si>
  <si>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</si>
  <si>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</si>
  <si>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</si>
  <si>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</si>
  <si>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</si>
  <si>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</si>
  <si>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</si>
  <si>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</si>
  <si>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</si>
  <si>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</si>
  <si>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</si>
  <si>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</si>
  <si>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</si>
  <si>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</si>
  <si>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</si>
  <si>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</si>
  <si>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</si>
  <si>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</si>
  <si>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</si>
  <si>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</si>
  <si>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</si>
  <si>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</si>
  <si>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</si>
  <si>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</si>
  <si>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</si>
  <si>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</si>
  <si>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</si>
  <si>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</si>
  <si>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</si>
  <si>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</si>
  <si>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</si>
  <si>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</si>
  <si>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</si>
  <si>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</si>
  <si>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</si>
  <si>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</si>
  <si>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</si>
  <si>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</si>
  <si>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</si>
  <si>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</si>
  <si>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</si>
  <si>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</si>
  <si>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</si>
  <si>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</si>
  <si>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</si>
  <si>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</si>
  <si>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</si>
  <si>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</si>
  <si>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</si>
  <si>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</si>
  <si>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</si>
  <si>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</si>
  <si>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</si>
  <si>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</si>
  <si>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</si>
  <si>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</si>
  <si>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</si>
  <si>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</si>
  <si>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</si>
  <si>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</si>
  <si>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</si>
  <si>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</si>
  <si>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</si>
  <si>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</si>
  <si>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</si>
  <si>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</si>
  <si>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</si>
  <si>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</si>
  <si>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</si>
  <si>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</si>
  <si>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</si>
  <si>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</si>
  <si>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</si>
  <si>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</si>
  <si>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</si>
  <si>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</si>
  <si>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</si>
  <si>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</si>
  <si>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</si>
  <si>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</si>
  <si>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</si>
  <si>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</si>
  <si>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</si>
  <si>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</si>
  <si>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</si>
  <si>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</si>
  <si>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</si>
  <si>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</si>
  <si>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</si>
  <si>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</si>
  <si>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</si>
  <si>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</si>
  <si>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</si>
  <si>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</si>
  <si>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</si>
  <si>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</si>
  <si>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</si>
  <si>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</si>
  <si>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</si>
  <si>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</si>
  <si>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</si>
  <si>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</si>
  <si>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</si>
  <si>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</si>
  <si>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</si>
  <si>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</si>
  <si>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</si>
  <si>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</si>
  <si>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</si>
  <si>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</si>
  <si>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</si>
  <si>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</si>
  <si>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</si>
  <si>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</si>
  <si>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</si>
  <si>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</si>
  <si>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</si>
  <si>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</si>
  <si>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</si>
  <si>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</si>
  <si>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</si>
  <si>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</si>
  <si>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</si>
  <si>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</si>
  <si>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</si>
  <si>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</si>
  <si>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</si>
  <si>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</si>
  <si>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</si>
  <si>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</si>
  <si>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</si>
  <si>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</si>
  <si>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</si>
  <si>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</si>
  <si>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</si>
  <si>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</si>
  <si>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</si>
  <si>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</si>
  <si>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</si>
  <si>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</si>
  <si>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</si>
  <si>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</si>
  <si>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</si>
  <si>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</si>
  <si>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</si>
  <si>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</si>
  <si>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</si>
  <si>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</si>
  <si>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</si>
  <si>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</si>
  <si>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</si>
  <si>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</si>
  <si>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</si>
  <si>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</si>
  <si>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</si>
  <si>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</si>
  <si>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</si>
  <si>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</si>
  <si>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</si>
  <si>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</si>
  <si>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</si>
  <si>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</si>
  <si>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</si>
  <si>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</si>
  <si>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</si>
  <si>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</si>
  <si>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</si>
  <si>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</si>
  <si>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</si>
  <si>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</si>
  <si>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</si>
  <si>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</si>
  <si>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</si>
  <si>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</si>
  <si>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</si>
  <si>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</si>
  <si>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</si>
  <si>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</si>
  <si>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</si>
  <si>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</si>
  <si>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</si>
  <si>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</si>
  <si>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</si>
  <si>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</si>
  <si>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</si>
  <si>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</si>
  <si>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</si>
  <si>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</si>
  <si>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</si>
  <si>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</si>
  <si>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</si>
  <si>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</si>
  <si>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</si>
  <si>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</si>
  <si>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</si>
  <si>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</si>
  <si>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</si>
  <si>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</si>
  <si>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</si>
  <si>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</si>
  <si>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</si>
  <si>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</si>
  <si>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</si>
  <si>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</si>
  <si>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</si>
  <si>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</si>
  <si>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</si>
  <si>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</si>
  <si>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</si>
  <si>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</si>
  <si>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</si>
  <si>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</si>
  <si>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</si>
  <si>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</si>
  <si>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</si>
  <si>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</si>
  <si>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</si>
  <si>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</si>
  <si>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</si>
  <si>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</si>
  <si>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</si>
  <si>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</si>
  <si>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</si>
  <si>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</si>
  <si>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</si>
  <si>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</si>
  <si>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</si>
  <si>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</si>
  <si>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</si>
  <si>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</si>
  <si>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</si>
  <si>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</si>
  <si>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</si>
  <si>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</si>
  <si>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</si>
  <si>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</si>
  <si>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</si>
  <si>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</si>
  <si>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</si>
  <si>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</si>
  <si>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</si>
  <si>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</si>
  <si>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</si>
  <si>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</si>
  <si>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</si>
  <si>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</si>
  <si>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</si>
  <si>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</si>
  <si>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</si>
  <si>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</si>
  <si>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</si>
  <si>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</si>
  <si>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</si>
  <si>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</si>
  <si>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</si>
  <si>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</si>
  <si>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</si>
  <si>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</si>
  <si>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</si>
  <si>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</si>
  <si>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</si>
  <si>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</si>
  <si>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</si>
  <si>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</si>
  <si>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</si>
  <si>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</si>
  <si>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</si>
  <si>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</si>
  <si>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</si>
  <si>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</si>
  <si>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</si>
  <si>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</si>
  <si>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</si>
  <si>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</si>
  <si>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</si>
  <si>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</si>
  <si>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</si>
  <si>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</si>
  <si>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</si>
  <si>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</si>
  <si>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</si>
  <si>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</si>
  <si>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</si>
  <si>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</si>
  <si>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</si>
  <si>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</si>
  <si>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</si>
  <si>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</si>
  <si>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</si>
  <si>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</si>
  <si>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</si>
  <si>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</si>
  <si>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</si>
  <si>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</si>
  <si>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</si>
  <si>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</si>
  <si>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</si>
  <si>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</si>
  <si>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</si>
  <si>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</si>
  <si>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</si>
  <si>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</si>
  <si>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</si>
  <si>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</si>
  <si>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</si>
  <si>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</si>
  <si>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</si>
  <si>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</si>
  <si>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</si>
  <si>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</si>
  <si>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</si>
  <si>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</si>
  <si>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</si>
  <si>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</si>
  <si>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</si>
  <si>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</si>
  <si>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</si>
  <si>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</si>
  <si>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</si>
  <si>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</si>
  <si>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</si>
  <si>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</si>
  <si>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</si>
  <si>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</si>
  <si>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</si>
  <si>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</si>
  <si>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</si>
  <si>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</si>
  <si>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</si>
  <si>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</si>
  <si>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</si>
  <si>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</si>
  <si>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</si>
  <si>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</si>
  <si>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</si>
  <si>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</si>
  <si>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</si>
  <si>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</si>
  <si>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</si>
  <si>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</si>
  <si>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</si>
  <si>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</si>
  <si>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</si>
  <si>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</si>
  <si>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</si>
  <si>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</si>
  <si>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</si>
  <si>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</si>
  <si>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</si>
  <si>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</si>
  <si>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</si>
  <si>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</si>
  <si>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</si>
  <si>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</si>
  <si>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</si>
  <si>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</si>
  <si>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</si>
  <si>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</si>
  <si>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</si>
  <si>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</si>
  <si>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</si>
  <si>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</si>
  <si>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</si>
  <si>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</si>
  <si>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</si>
  <si>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</si>
  <si>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</si>
  <si>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</si>
  <si>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</si>
  <si>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</si>
  <si>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</si>
  <si>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</si>
  <si>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</si>
  <si>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</si>
  <si>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</si>
  <si>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</si>
  <si>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</si>
  <si>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</si>
  <si>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</si>
  <si>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</si>
  <si>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</si>
  <si>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</si>
  <si>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</si>
  <si>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</si>
  <si>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</si>
  <si>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</si>
  <si>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</si>
  <si>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</si>
  <si>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</si>
  <si>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</si>
  <si>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</si>
  <si>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</si>
  <si>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</si>
  <si>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</si>
  <si>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</si>
  <si>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</si>
  <si>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</si>
  <si>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</si>
  <si>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</si>
  <si>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</si>
  <si>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</si>
  <si>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</si>
  <si>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</si>
  <si>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</si>
  <si>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</si>
  <si>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</si>
  <si>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</si>
  <si>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</si>
  <si>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</si>
  <si>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</si>
  <si>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</si>
  <si>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</si>
  <si>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</si>
  <si>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</si>
  <si>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</si>
  <si>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</si>
  <si>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</si>
  <si>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</si>
  <si>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</si>
  <si>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</si>
  <si>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</si>
  <si>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</si>
  <si>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</si>
  <si>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</si>
  <si>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</si>
  <si>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</si>
  <si>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</si>
  <si>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</si>
  <si>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</si>
  <si>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</si>
  <si>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</si>
  <si>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</si>
  <si>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</si>
  <si>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</si>
  <si>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</si>
  <si>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</si>
  <si>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</si>
  <si>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</si>
  <si>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</si>
  <si>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</si>
  <si>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</si>
  <si>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</si>
  <si>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</si>
  <si>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</si>
  <si>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</si>
  <si>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</si>
  <si>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</si>
  <si>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</si>
  <si>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</si>
  <si>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</si>
  <si>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</si>
  <si>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</si>
  <si>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</si>
  <si>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</si>
  <si>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</si>
  <si>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</si>
  <si>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</si>
  <si>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</si>
  <si>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</si>
  <si>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</si>
  <si>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</si>
  <si>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</si>
  <si>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</si>
  <si>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</si>
  <si>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</si>
  <si>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</si>
  <si>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</si>
  <si>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</si>
  <si>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</si>
  <si>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</si>
  <si>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</si>
  <si>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</si>
  <si>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</si>
  <si>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</si>
  <si>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</si>
  <si>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</si>
  <si>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</si>
  <si>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</si>
  <si>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</si>
  <si>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</si>
  <si>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</si>
  <si>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</si>
  <si>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</si>
  <si>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</si>
  <si>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</si>
  <si>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</si>
  <si>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</si>
  <si>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</si>
  <si>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</si>
  <si>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</si>
  <si>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</si>
  <si>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</si>
  <si>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</si>
  <si>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</si>
  <si>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</si>
  <si>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</si>
  <si>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</si>
  <si>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</si>
  <si>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</si>
  <si>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</si>
  <si>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</si>
  <si>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</si>
  <si>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</si>
  <si>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</si>
  <si>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</si>
  <si>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</si>
  <si>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</si>
  <si>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</si>
  <si>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</si>
  <si>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</si>
  <si>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</si>
  <si>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</si>
  <si>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</si>
  <si>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</si>
  <si>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</si>
  <si>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</si>
  <si>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</si>
  <si>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</si>
  <si>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</si>
  <si>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</si>
  <si>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</si>
  <si>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</si>
  <si>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</si>
  <si>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</si>
  <si>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</si>
  <si>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</si>
  <si>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</si>
  <si>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</si>
  <si>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</si>
  <si>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</si>
  <si>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</si>
  <si>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</si>
  <si>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</si>
  <si>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</si>
  <si>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</si>
  <si>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</si>
  <si>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</si>
  <si>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</si>
  <si>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</si>
  <si>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</si>
  <si>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</si>
  <si>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</si>
  <si>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</si>
  <si>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</si>
  <si>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</si>
  <si>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</si>
  <si>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</si>
  <si>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</si>
  <si>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</si>
  <si>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</si>
  <si>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</si>
  <si>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</si>
  <si>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</si>
  <si>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</si>
  <si>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</si>
  <si>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</si>
  <si>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</si>
  <si>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</si>
  <si>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</si>
  <si>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</si>
  <si>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</si>
  <si>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</si>
  <si>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</si>
  <si>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</si>
  <si>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</si>
  <si>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</si>
  <si>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</si>
  <si>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</si>
  <si>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</si>
  <si>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</si>
  <si>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</si>
  <si>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</si>
  <si>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</si>
  <si>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</si>
  <si>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</si>
  <si>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</si>
  <si>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</si>
  <si>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</si>
  <si>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</si>
  <si>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</si>
  <si>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</si>
  <si>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</si>
  <si>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</si>
  <si>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</si>
  <si>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</si>
  <si>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</si>
  <si>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</si>
  <si>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</si>
  <si>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</si>
  <si>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</si>
  <si>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</si>
  <si>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</si>
  <si>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</si>
  <si>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</si>
  <si>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</si>
  <si>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</si>
  <si>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</si>
  <si>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</si>
  <si>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</si>
  <si>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</si>
  <si>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</si>
  <si>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</si>
  <si>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</si>
  <si>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</si>
  <si>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</si>
  <si>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</si>
  <si>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</si>
  <si>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</si>
  <si>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</si>
  <si>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</si>
  <si>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</si>
  <si>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</si>
  <si>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</si>
  <si>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</si>
  <si>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</si>
  <si>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</si>
  <si>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</si>
  <si>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</si>
  <si>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</si>
  <si>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</si>
  <si>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</si>
  <si>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</si>
  <si>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</si>
  <si>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</si>
  <si>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</si>
  <si>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</si>
  <si>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</si>
  <si>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</si>
  <si>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</si>
  <si>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</si>
  <si>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</si>
  <si>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</si>
  <si>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</si>
  <si>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</si>
  <si>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</si>
  <si>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</si>
  <si>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</si>
  <si>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</si>
  <si>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</si>
  <si>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</si>
  <si>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</si>
  <si>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</si>
  <si>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</si>
  <si>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</si>
  <si>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</si>
  <si>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</si>
  <si>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</si>
  <si>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</si>
  <si>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</si>
  <si>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</si>
  <si>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</si>
  <si>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</si>
  <si>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</si>
  <si>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</si>
  <si>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</si>
  <si>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</si>
  <si>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</si>
  <si>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</si>
  <si>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</si>
  <si>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</si>
  <si>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</si>
  <si>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</si>
  <si>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</si>
  <si>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</si>
  <si>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</si>
  <si>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</si>
  <si>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</si>
  <si>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</si>
  <si>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</si>
  <si>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</si>
  <si>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</si>
  <si>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</si>
  <si>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</si>
  <si>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</si>
  <si>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</si>
  <si>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</si>
  <si>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</si>
  <si>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</si>
  <si>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</si>
  <si>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</si>
  <si>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</si>
  <si>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</si>
  <si>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</si>
  <si>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</si>
  <si>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</si>
  <si>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</si>
  <si>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</si>
  <si>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</si>
  <si>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</si>
  <si>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</si>
  <si>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</si>
  <si>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</si>
  <si>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</si>
  <si>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</si>
  <si>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</si>
  <si>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</si>
  <si>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</si>
  <si>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</si>
  <si>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</si>
  <si>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</si>
  <si>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</si>
  <si>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</si>
  <si>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</si>
  <si>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</si>
  <si>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</si>
  <si>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</si>
  <si>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</si>
  <si>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</si>
  <si>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</si>
  <si>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</si>
  <si>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</si>
  <si>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</si>
  <si>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</si>
  <si>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</si>
  <si>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</si>
  <si>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</si>
  <si>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</si>
  <si>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</si>
  <si>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</si>
  <si>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</si>
  <si>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</si>
  <si>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</si>
  <si>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</si>
  <si>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</si>
  <si>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</si>
  <si>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</si>
  <si>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</si>
  <si>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</si>
  <si>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</si>
  <si>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</si>
  <si>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</si>
  <si>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</si>
  <si>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</si>
  <si>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</si>
  <si>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</si>
  <si>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</si>
  <si>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</si>
  <si>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</si>
  <si>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</si>
  <si>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</si>
  <si>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</si>
  <si>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</si>
  <si>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</si>
  <si>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</si>
  <si>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</si>
  <si>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</si>
  <si>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</si>
  <si>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</si>
  <si>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</si>
  <si>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</si>
  <si>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</si>
  <si>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</si>
  <si>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</si>
  <si>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</si>
  <si>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</si>
  <si>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</si>
  <si>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</si>
  <si>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</si>
  <si>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</si>
  <si>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</si>
  <si>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</si>
  <si>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</si>
  <si>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</si>
  <si>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</si>
  <si>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</si>
  <si>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</si>
  <si>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</si>
  <si>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</si>
  <si>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</si>
  <si>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</si>
  <si>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</si>
  <si>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</si>
  <si>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</si>
  <si>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</si>
  <si>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</si>
  <si>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</si>
  <si>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</si>
  <si>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</si>
  <si>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</si>
  <si>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</si>
  <si>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</si>
  <si>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</si>
  <si>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</si>
  <si>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</si>
  <si>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</si>
  <si>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</si>
  <si>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</si>
  <si>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</si>
  <si>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</si>
  <si>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</si>
  <si>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</si>
  <si>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</si>
  <si>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</si>
  <si>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</si>
  <si>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</si>
  <si>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</si>
  <si>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</si>
  <si>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</si>
  <si>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</si>
  <si>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</si>
  <si>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</si>
  <si>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</si>
  <si>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</si>
  <si>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</si>
  <si>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</si>
  <si>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</si>
  <si>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</si>
  <si>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</si>
  <si>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</si>
  <si>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</si>
  <si>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</si>
  <si>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</si>
  <si>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</si>
  <si>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</si>
  <si>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</si>
  <si>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</si>
  <si>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</si>
  <si>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</si>
  <si>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</si>
  <si>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</si>
  <si>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</si>
  <si>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</si>
  <si>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</si>
  <si>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</si>
  <si>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</si>
  <si>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</si>
  <si>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</si>
  <si>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</si>
  <si>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</si>
  <si>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</si>
  <si>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</si>
  <si>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</si>
  <si>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</si>
  <si>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</si>
  <si>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</si>
  <si>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</si>
  <si>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</si>
  <si>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</si>
  <si>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</si>
  <si>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</si>
  <si>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</si>
  <si>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</si>
  <si>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</si>
  <si>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</si>
  <si>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</si>
  <si>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</si>
  <si>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</si>
  <si>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</si>
  <si>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</si>
  <si>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</si>
  <si>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</si>
  <si>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</si>
  <si>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</si>
  <si>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</si>
  <si>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</si>
  <si>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</si>
  <si>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</si>
  <si>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</si>
  <si>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</si>
  <si>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</si>
  <si>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</si>
  <si>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</si>
  <si>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</si>
  <si>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</si>
  <si>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</si>
  <si>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</si>
  <si>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</si>
  <si>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</si>
  <si>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</si>
  <si>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</si>
  <si>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</si>
  <si>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</si>
  <si>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</si>
  <si>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</si>
  <si>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</si>
  <si>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</si>
  <si>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</si>
  <si>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</si>
  <si>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</si>
  <si>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</si>
  <si>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</si>
  <si>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</si>
  <si>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</si>
  <si>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</si>
  <si>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</si>
  <si>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</si>
  <si>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</si>
  <si>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</si>
  <si>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</si>
  <si>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</si>
  <si>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</si>
  <si>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</si>
  <si>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</si>
  <si>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</si>
  <si>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</si>
  <si>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</si>
  <si>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</si>
  <si>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</si>
  <si>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</si>
  <si>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</si>
  <si>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</si>
  <si>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</si>
  <si>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</si>
  <si>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</si>
  <si>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</si>
  <si>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</si>
  <si>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</si>
  <si>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</si>
  <si>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</si>
  <si>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</si>
  <si>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</si>
  <si>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</si>
  <si>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</si>
  <si>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</si>
  <si>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</si>
  <si>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</si>
  <si>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</si>
  <si>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</si>
  <si>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</si>
  <si>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</si>
  <si>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</si>
  <si>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</si>
  <si>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</si>
  <si>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</si>
  <si>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</si>
  <si>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</si>
  <si>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</si>
  <si>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</si>
  <si>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</si>
  <si>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</si>
  <si>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</si>
  <si>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</si>
  <si>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</si>
  <si>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</si>
  <si>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</si>
  <si>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</si>
  <si>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</si>
  <si>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</si>
  <si>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</si>
  <si>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</si>
  <si>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</si>
  <si>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</si>
  <si>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</si>
  <si>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</si>
  <si>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</si>
  <si>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</si>
  <si>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</si>
  <si>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</si>
  <si>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</si>
  <si>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</si>
  <si>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</si>
  <si>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</si>
  <si>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</si>
  <si>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</si>
  <si>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</si>
  <si>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</si>
  <si>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</si>
  <si>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</si>
  <si>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</si>
  <si>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</si>
  <si>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</si>
  <si>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</si>
  <si>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</si>
  <si>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</si>
  <si>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</si>
  <si>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</si>
  <si>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</si>
  <si>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</si>
  <si>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</si>
  <si>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</si>
  <si>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</si>
  <si>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</si>
  <si>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</si>
  <si>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</si>
  <si>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</si>
  <si>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</si>
  <si>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</si>
  <si>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</si>
  <si>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</si>
  <si>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</si>
  <si>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</si>
  <si>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</si>
  <si>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</si>
  <si>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</si>
  <si>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</si>
  <si>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</si>
  <si>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</si>
  <si>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</si>
  <si>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</si>
  <si>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</si>
  <si>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</si>
  <si>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</si>
  <si>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</si>
  <si>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</si>
  <si>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</si>
  <si>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</si>
  <si>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</si>
  <si>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</si>
  <si>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</si>
  <si>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</si>
  <si>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</si>
  <si>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</si>
  <si>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</si>
  <si>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</si>
  <si>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</si>
  <si>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</si>
  <si>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</si>
  <si>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</si>
  <si>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</si>
  <si>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</si>
  <si>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</si>
  <si>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</si>
  <si>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</si>
  <si>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</si>
  <si>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</si>
  <si>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</si>
  <si>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</si>
  <si>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</si>
  <si>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</si>
  <si>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</si>
  <si>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</si>
  <si>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</si>
  <si>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</si>
  <si>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</si>
  <si>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</si>
  <si>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</si>
  <si>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</si>
  <si>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</si>
  <si>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</si>
  <si>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</si>
  <si>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</si>
  <si>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</si>
  <si>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</si>
  <si>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</si>
  <si>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</si>
  <si>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</si>
  <si>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</si>
  <si>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</si>
  <si>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</si>
  <si>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</si>
  <si>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</si>
  <si>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</si>
  <si>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</si>
  <si>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</si>
  <si>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</si>
  <si>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</si>
  <si>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</si>
  <si>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</si>
  <si>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</si>
  <si>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</si>
  <si>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</si>
  <si>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</si>
  <si>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</si>
  <si>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</si>
  <si>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</si>
  <si>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</si>
  <si>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</si>
  <si>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</si>
  <si>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</si>
  <si>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</si>
  <si>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</si>
  <si>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</si>
  <si>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</si>
  <si>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</si>
  <si>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</si>
  <si>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</si>
  <si>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</si>
  <si>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</si>
  <si>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</si>
  <si>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</si>
  <si>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</si>
  <si>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</si>
  <si>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</si>
  <si>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</si>
  <si>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</si>
  <si>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</si>
  <si>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</si>
  <si>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</si>
  <si>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</si>
  <si>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</si>
  <si>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</si>
  <si>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</si>
  <si>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</si>
  <si>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</si>
  <si>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</si>
  <si>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</si>
  <si>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</si>
  <si>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</si>
  <si>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</si>
  <si>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</si>
  <si>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</si>
  <si>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</si>
  <si>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</si>
  <si>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</si>
  <si>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</si>
  <si>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</si>
  <si>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</si>
  <si>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</si>
  <si>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</si>
  <si>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</si>
  <si>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</si>
  <si>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</si>
  <si>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</si>
  <si>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</si>
  <si>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</si>
  <si>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</si>
  <si>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</si>
  <si>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</si>
  <si>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</si>
  <si>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</si>
  <si>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</si>
  <si>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</si>
  <si>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</si>
  <si>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</si>
  <si>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</si>
  <si>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</si>
  <si>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</si>
  <si>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</si>
  <si>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</si>
  <si>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</si>
  <si>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</si>
  <si>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</si>
  <si>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</si>
  <si>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</si>
  <si>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</si>
  <si>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</si>
  <si>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</si>
  <si>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</si>
  <si>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</si>
  <si>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</si>
  <si>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</si>
  <si>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</si>
  <si>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</si>
  <si>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</si>
  <si>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</si>
  <si>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</si>
  <si>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</si>
  <si>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</si>
  <si>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</si>
  <si>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</si>
  <si>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</si>
  <si>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</si>
  <si>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</si>
  <si>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</si>
  <si>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</si>
  <si>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</si>
  <si>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</si>
  <si>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</si>
  <si>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</si>
  <si>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</si>
  <si>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</si>
  <si>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</si>
  <si>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</si>
  <si>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</si>
  <si>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</si>
  <si>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</si>
  <si>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</si>
  <si>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</si>
  <si>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</si>
  <si>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</si>
  <si>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</si>
  <si>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</si>
  <si>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</si>
  <si>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</si>
  <si>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</si>
  <si>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</si>
  <si>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</si>
  <si>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</si>
  <si>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</si>
  <si>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</si>
  <si>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</si>
  <si>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</si>
  <si>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</si>
  <si>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</si>
  <si>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</si>
  <si>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</si>
  <si>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</si>
  <si>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</si>
  <si>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</si>
  <si>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</si>
  <si>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</si>
  <si>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</si>
  <si>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</si>
  <si>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</si>
  <si>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</si>
  <si>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</si>
  <si>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</si>
  <si>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</si>
  <si>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</si>
  <si>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</si>
  <si>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</si>
  <si>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</si>
  <si>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</si>
  <si>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</si>
  <si>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</si>
  <si>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</si>
  <si>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</si>
  <si>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</si>
  <si>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</si>
  <si>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</si>
  <si>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</si>
  <si>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</si>
  <si>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</si>
  <si>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</si>
  <si>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</si>
  <si>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</si>
  <si>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</si>
  <si>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</si>
  <si>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</si>
  <si>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</si>
  <si>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</si>
  <si>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</si>
  <si>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</si>
  <si>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</si>
  <si>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</si>
  <si>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</si>
  <si>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</si>
  <si>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</si>
  <si>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</si>
  <si>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</si>
  <si>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</si>
  <si>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</si>
  <si>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</si>
  <si>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</si>
  <si>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</si>
  <si>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</si>
  <si>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</si>
  <si>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</si>
  <si>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</si>
  <si>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</si>
  <si>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</si>
  <si>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</si>
  <si>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</si>
  <si>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</si>
  <si>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</si>
  <si>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</si>
  <si>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</si>
  <si>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</si>
  <si>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</si>
  <si>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</si>
  <si>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</si>
  <si>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</si>
  <si>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</si>
  <si>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</si>
  <si>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</si>
  <si>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</si>
  <si>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</si>
  <si>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</si>
  <si>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</si>
  <si>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</si>
  <si>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</si>
  <si>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</si>
  <si>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</si>
  <si>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</si>
  <si>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</si>
  <si>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</si>
  <si>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</si>
  <si>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</si>
  <si>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</si>
  <si>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</si>
  <si>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</si>
  <si>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</si>
  <si>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</si>
  <si>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</si>
  <si>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</si>
  <si>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</si>
  <si>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</si>
  <si>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</si>
  <si>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</si>
  <si>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</si>
  <si>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</si>
  <si>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</si>
  <si>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</si>
  <si>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</si>
  <si>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</si>
  <si>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</si>
  <si>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</si>
  <si>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</si>
  <si>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</si>
  <si>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</si>
  <si>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</si>
  <si>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</si>
  <si>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</si>
  <si>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</si>
  <si>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</si>
  <si>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</si>
  <si>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</si>
  <si>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</si>
  <si>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</si>
  <si>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</si>
  <si>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</si>
  <si>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</si>
  <si>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</si>
  <si>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</si>
  <si>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</si>
  <si>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</si>
  <si>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</si>
  <si>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</si>
  <si>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</si>
  <si>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</si>
  <si>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</si>
  <si>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</si>
  <si>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</si>
  <si>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</si>
  <si>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</si>
  <si>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</si>
  <si>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</si>
  <si>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</si>
  <si>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</si>
  <si>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</si>
  <si>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</si>
  <si>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</si>
  <si>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</si>
  <si>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</si>
  <si>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</si>
  <si>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</si>
  <si>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</si>
  <si>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</si>
  <si>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</si>
  <si>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</si>
  <si>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</si>
  <si>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</si>
  <si>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</si>
  <si>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</si>
  <si>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</si>
  <si>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</si>
  <si>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</si>
  <si>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</si>
  <si>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</si>
  <si>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</si>
  <si>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</si>
  <si>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</si>
  <si>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</si>
  <si>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</si>
  <si>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</si>
  <si>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</si>
  <si>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</si>
  <si>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</si>
  <si>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</si>
  <si>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</si>
  <si>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</si>
  <si>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</si>
  <si>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</si>
  <si>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</si>
  <si>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</si>
  <si>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</si>
  <si>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</si>
  <si>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</si>
  <si>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</si>
  <si>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</si>
  <si>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</si>
  <si>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</si>
  <si>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</si>
  <si>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</si>
  <si>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</si>
  <si>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</si>
  <si>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</si>
  <si>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</si>
  <si>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</si>
  <si>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</si>
  <si>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</si>
  <si>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</si>
  <si>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</si>
  <si>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</si>
  <si>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</si>
  <si>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</si>
  <si>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</si>
  <si>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</si>
  <si>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</si>
  <si>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</si>
  <si>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</si>
  <si>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</si>
  <si>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</si>
  <si>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</si>
  <si>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</si>
  <si>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</si>
  <si>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</si>
  <si>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</si>
  <si>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</si>
  <si>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</si>
  <si>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</si>
  <si>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</si>
  <si>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</si>
  <si>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</si>
  <si>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</si>
  <si>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</si>
  <si>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</si>
  <si>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</si>
  <si>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</si>
  <si>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</si>
  <si>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</si>
  <si>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</si>
  <si>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</si>
  <si>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</si>
  <si>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</si>
  <si>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</si>
  <si>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</si>
  <si>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</si>
  <si>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</si>
  <si>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</si>
  <si>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</si>
  <si>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</si>
  <si>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</si>
  <si>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</si>
  <si>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</si>
  <si>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</si>
  <si>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</si>
  <si>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</si>
  <si>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</si>
  <si>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</si>
  <si>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</si>
  <si>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</si>
  <si>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</si>
  <si>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</si>
  <si>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</si>
  <si>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</si>
  <si>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</si>
  <si>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</si>
  <si>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</si>
  <si>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</si>
  <si>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</si>
  <si>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</si>
  <si>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</si>
  <si>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</si>
  <si>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</si>
  <si>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</si>
  <si>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</si>
  <si>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</si>
  <si>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</si>
  <si>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</si>
  <si>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</si>
  <si>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</si>
  <si>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</si>
  <si>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</si>
  <si>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</si>
  <si>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</si>
  <si>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</si>
  <si>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</si>
  <si>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</si>
  <si>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</si>
  <si>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</si>
  <si>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</si>
  <si>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</si>
  <si>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</si>
  <si>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</si>
  <si>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</si>
  <si>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</si>
  <si>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</si>
  <si>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</si>
  <si>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</si>
  <si>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</si>
  <si>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</si>
  <si>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</si>
  <si>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</si>
  <si>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</si>
  <si>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</si>
  <si>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</si>
  <si>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</si>
  <si>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</si>
  <si>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</si>
  <si>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</si>
  <si>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</si>
  <si>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</si>
  <si>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</si>
  <si>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</si>
  <si>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</si>
  <si>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</si>
  <si>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</si>
  <si>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</si>
  <si>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</si>
  <si>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</si>
  <si>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</si>
  <si>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</si>
  <si>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</si>
  <si>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</si>
  <si>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</si>
  <si>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</si>
  <si>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</si>
  <si>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</si>
  <si>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</si>
  <si>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</si>
  <si>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</si>
  <si>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</si>
  <si>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</si>
  <si>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</si>
  <si>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</si>
  <si>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</si>
  <si>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</si>
  <si>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</si>
  <si>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</si>
  <si>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</si>
  <si>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</si>
  <si>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</si>
  <si>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</si>
  <si>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</si>
  <si>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</si>
  <si>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</si>
  <si>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</si>
  <si>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</si>
  <si>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</si>
  <si>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</si>
  <si>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</si>
  <si>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</si>
  <si>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</si>
  <si>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</si>
  <si>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</si>
  <si>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</si>
  <si>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</si>
  <si>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</si>
  <si>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</si>
  <si>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</si>
  <si>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</si>
  <si>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</si>
  <si>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</si>
  <si>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</si>
  <si>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</si>
  <si>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</si>
  <si>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</si>
  <si>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</si>
  <si>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</si>
  <si>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</si>
  <si>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</si>
  <si>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</si>
  <si>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</si>
  <si>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</si>
  <si>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</si>
  <si>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</si>
  <si>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</si>
  <si>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</si>
  <si>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</si>
  <si>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</si>
  <si>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</si>
  <si>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</si>
  <si>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</si>
  <si>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</si>
  <si>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</si>
  <si>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</si>
  <si>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</si>
  <si>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</si>
  <si>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</si>
  <si>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</si>
  <si>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</si>
  <si>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</si>
  <si>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</si>
  <si>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</si>
  <si>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</si>
  <si>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</si>
  <si>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</si>
  <si>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</si>
  <si>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</si>
  <si>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</si>
  <si>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</si>
  <si>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</si>
  <si>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</si>
  <si>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</si>
  <si>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</si>
  <si>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</si>
  <si>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</si>
  <si>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</si>
  <si>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</si>
  <si>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</si>
  <si>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</si>
  <si>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</si>
  <si>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</si>
  <si>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</si>
  <si>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</si>
  <si>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</si>
  <si>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</si>
  <si>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</si>
  <si>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</si>
  <si>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</si>
  <si>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</si>
  <si>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</si>
  <si>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</si>
  <si>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</si>
  <si>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</si>
  <si>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</si>
  <si>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</si>
  <si>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</si>
  <si>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</si>
  <si>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</si>
  <si>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</si>
  <si>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</si>
  <si>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</si>
  <si>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</si>
  <si>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</si>
  <si>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</si>
  <si>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</si>
  <si>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</si>
  <si>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</si>
  <si>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</si>
  <si>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</si>
  <si>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</si>
  <si>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</si>
  <si>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</si>
  <si>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</si>
  <si>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</si>
  <si>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</si>
  <si>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</si>
  <si>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</si>
  <si>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</si>
  <si>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</si>
  <si>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</si>
  <si>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</si>
  <si>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</si>
  <si>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</si>
  <si>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</si>
  <si>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</si>
  <si>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</si>
  <si>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</si>
  <si>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</si>
  <si>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</si>
  <si>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</si>
  <si>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</si>
  <si>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</si>
  <si>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</si>
  <si>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</si>
  <si>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</si>
  <si>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</si>
  <si>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</si>
  <si>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</si>
  <si>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</si>
  <si>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</si>
  <si>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</si>
  <si>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</si>
  <si>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</si>
  <si>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</si>
  <si>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</si>
  <si>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</si>
  <si>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</si>
  <si>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</si>
  <si>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</si>
  <si>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</si>
  <si>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</si>
  <si>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</si>
  <si>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</si>
  <si>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</si>
  <si>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</si>
  <si>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</si>
  <si>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</si>
  <si>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</si>
  <si>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</si>
  <si>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</si>
  <si>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</si>
  <si>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</si>
  <si>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</si>
  <si>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</si>
  <si>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</si>
  <si>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</si>
  <si>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</si>
  <si>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</si>
  <si>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</si>
  <si>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</si>
  <si>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</si>
  <si>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</si>
  <si>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</si>
  <si>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</si>
  <si>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</si>
  <si>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</si>
  <si>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</si>
  <si>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</si>
  <si>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</si>
  <si>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</si>
  <si>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</si>
  <si>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</si>
  <si>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</si>
  <si>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</si>
  <si>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</si>
  <si>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</si>
  <si>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</si>
  <si>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</si>
  <si>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</si>
  <si>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</si>
  <si>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</si>
  <si>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</si>
  <si>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</si>
  <si>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</si>
  <si>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</si>
  <si>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</si>
  <si>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</si>
  <si>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</si>
  <si>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</si>
  <si>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</si>
  <si>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</si>
  <si>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</si>
  <si>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</si>
  <si>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</si>
  <si>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</si>
  <si>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</si>
  <si>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</si>
  <si>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</si>
  <si>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</si>
  <si>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</si>
  <si>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</si>
  <si>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</si>
  <si>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</si>
  <si>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</si>
  <si>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</si>
  <si>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</si>
  <si>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</si>
  <si>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</si>
  <si>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</si>
  <si>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</si>
  <si>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</si>
  <si>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</si>
  <si>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</si>
  <si>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</si>
  <si>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</si>
  <si>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</si>
  <si>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</si>
  <si>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</si>
  <si>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</si>
  <si>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</si>
  <si>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</si>
  <si>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</si>
  <si>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</si>
  <si>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</si>
  <si>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</si>
  <si>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</si>
  <si>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</si>
  <si>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</si>
  <si>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</si>
  <si>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</si>
  <si>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</si>
  <si>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</si>
  <si>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</si>
  <si>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</si>
  <si>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</si>
  <si>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</si>
  <si>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</si>
  <si>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</si>
  <si>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</si>
  <si>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</si>
  <si>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</si>
  <si>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</si>
  <si>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</si>
  <si>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</si>
  <si>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</si>
  <si>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</si>
  <si>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</si>
  <si>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</si>
  <si>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</si>
  <si>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</si>
  <si>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</si>
  <si>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</si>
  <si>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</si>
  <si>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</si>
  <si>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</si>
  <si>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</si>
  <si>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</si>
  <si>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</si>
  <si>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</si>
  <si>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</si>
  <si>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</si>
  <si>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</si>
  <si>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</si>
  <si>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</si>
  <si>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</si>
  <si>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</si>
  <si>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</si>
  <si>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</si>
  <si>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</si>
  <si>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</si>
  <si>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</si>
  <si>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</si>
  <si>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</si>
  <si>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</si>
  <si>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</si>
  <si>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</si>
  <si>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</si>
  <si>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</si>
  <si>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</si>
  <si>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</si>
  <si>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</si>
  <si>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</si>
  <si>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</si>
  <si>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</si>
  <si>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</si>
  <si>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</si>
  <si>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</si>
  <si>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</si>
  <si>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</si>
  <si>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</si>
  <si>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</si>
  <si>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</si>
  <si>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</si>
  <si>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</si>
  <si>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</si>
  <si>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</si>
  <si>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</si>
  <si>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</si>
  <si>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</si>
  <si>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</si>
  <si>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</si>
  <si>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</si>
  <si>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</si>
  <si>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</si>
  <si>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</si>
  <si>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</si>
  <si>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</si>
  <si>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</si>
  <si>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</si>
  <si>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</si>
  <si>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</si>
  <si>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</si>
  <si>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</si>
  <si>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</si>
  <si>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</si>
  <si>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</si>
  <si>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</si>
  <si>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</si>
  <si>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</si>
  <si>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</si>
  <si>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</si>
  <si>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</si>
  <si>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</si>
  <si>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</si>
  <si>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</si>
  <si>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</si>
  <si>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</si>
  <si>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</si>
  <si>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</si>
  <si>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</si>
  <si>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</si>
  <si>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</si>
  <si>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</si>
  <si>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</si>
  <si>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</si>
  <si>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</si>
  <si>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</si>
  <si>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</si>
  <si>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</si>
  <si>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</si>
  <si>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</si>
  <si>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</si>
  <si>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</si>
  <si>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</si>
  <si>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</si>
  <si>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</si>
  <si>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</si>
  <si>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</si>
  <si>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</si>
  <si>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</si>
  <si>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</si>
  <si>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</si>
  <si>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</si>
  <si>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</si>
  <si>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</si>
  <si>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</si>
  <si>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</si>
  <si>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</si>
  <si>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</si>
  <si>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</si>
  <si>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</si>
  <si>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</si>
  <si>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</si>
  <si>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</si>
  <si>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</si>
  <si>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</si>
  <si>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</si>
  <si>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</si>
  <si>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</si>
  <si>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</si>
  <si>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</si>
  <si>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</si>
  <si>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</si>
  <si>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</si>
  <si>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</si>
  <si>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</si>
  <si>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</si>
  <si>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</si>
  <si>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</si>
  <si>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</si>
  <si>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</si>
  <si>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</si>
  <si>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</si>
  <si>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</si>
  <si>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</si>
  <si>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</si>
  <si>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</si>
  <si>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</si>
  <si>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</si>
  <si>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</si>
  <si>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</si>
  <si>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</si>
  <si>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</si>
  <si>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</si>
  <si>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</si>
  <si>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</si>
  <si>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</si>
  <si>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</si>
  <si>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</si>
  <si>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</si>
  <si>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</si>
  <si>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</si>
  <si>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</si>
  <si>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</si>
  <si>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</si>
  <si>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</si>
  <si>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</si>
  <si>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</si>
  <si>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</si>
  <si>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</si>
  <si>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</si>
  <si>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</si>
  <si>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</si>
  <si>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</si>
  <si>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</si>
  <si>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</si>
  <si>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</si>
  <si>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</si>
  <si>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</si>
  <si>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</si>
  <si>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</si>
  <si>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</si>
  <si>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</si>
  <si>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</si>
  <si>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</si>
  <si>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</si>
  <si>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</si>
  <si>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</si>
  <si>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</si>
  <si>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</si>
  <si>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</si>
  <si>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</si>
  <si>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</si>
  <si>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</si>
  <si>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</si>
  <si>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</si>
  <si>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</si>
  <si>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</si>
  <si>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</si>
  <si>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</si>
  <si>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</si>
  <si>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</si>
  <si>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</si>
  <si>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</si>
  <si>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</si>
  <si>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</si>
  <si>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</si>
  <si>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</si>
  <si>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</si>
  <si>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</si>
  <si>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</si>
  <si>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</si>
  <si>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</si>
  <si>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</si>
  <si>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</si>
  <si>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</si>
  <si>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</si>
  <si>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</si>
  <si>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</si>
  <si>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</si>
  <si>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</si>
  <si>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</si>
  <si>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</si>
  <si>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</si>
  <si>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</si>
  <si>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</si>
  <si>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</si>
  <si>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</si>
  <si>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</si>
  <si>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</si>
  <si>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</si>
  <si>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</si>
  <si>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</si>
  <si>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</si>
  <si>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</si>
  <si>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</si>
  <si>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</si>
  <si>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</si>
  <si>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</si>
  <si>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</si>
  <si>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</si>
  <si>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</si>
  <si>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</si>
  <si>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</si>
  <si>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</si>
  <si>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</si>
  <si>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</si>
  <si>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</si>
  <si>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</si>
  <si>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</si>
  <si>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</si>
  <si>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</si>
  <si>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</si>
  <si>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</si>
  <si>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</si>
  <si>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</si>
  <si>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</si>
  <si>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</si>
  <si>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</si>
  <si>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</si>
  <si>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</si>
  <si>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</si>
  <si>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</si>
  <si>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</si>
  <si>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</si>
  <si>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</si>
  <si>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</si>
  <si>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</si>
  <si>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</si>
  <si>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</si>
  <si>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</si>
  <si>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</si>
  <si>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</si>
  <si>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</si>
  <si>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</si>
  <si>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</si>
  <si>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</si>
  <si>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</si>
  <si>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</si>
  <si>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</si>
  <si>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</si>
  <si>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</si>
  <si>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</si>
  <si>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</si>
  <si>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</si>
  <si>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</si>
  <si>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</si>
  <si>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</si>
  <si>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</si>
  <si>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</si>
  <si>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</si>
  <si>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</si>
  <si>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</si>
  <si>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</si>
  <si>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</si>
  <si>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</si>
  <si>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</si>
  <si>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</si>
  <si>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</si>
  <si>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</si>
  <si>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</si>
  <si>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</si>
  <si>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</si>
  <si>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</si>
  <si>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</si>
  <si>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</si>
  <si>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</si>
  <si>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</si>
  <si>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</si>
  <si>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</si>
  <si>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</si>
  <si>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</si>
  <si>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</si>
  <si>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</si>
  <si>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</si>
  <si>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</si>
  <si>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</si>
  <si>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</si>
  <si>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</si>
  <si>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</si>
  <si>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</si>
  <si>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</si>
  <si>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</si>
  <si>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</si>
  <si>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</si>
  <si>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</si>
  <si>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</si>
  <si>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</si>
  <si>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</si>
  <si>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</si>
  <si>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</si>
  <si>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</si>
  <si>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</si>
  <si>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</si>
  <si>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</si>
  <si>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</si>
  <si>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</si>
  <si>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</si>
  <si>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</si>
  <si>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</si>
  <si>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</si>
  <si>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</si>
  <si>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</si>
  <si>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</si>
  <si>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</si>
  <si>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</si>
  <si>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</si>
  <si>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</si>
  <si>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</si>
  <si>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</si>
  <si>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</si>
  <si>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</si>
  <si>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</si>
  <si>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</si>
  <si>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</si>
  <si>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</si>
  <si>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</si>
  <si>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</si>
  <si>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</si>
  <si>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</si>
  <si>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</si>
  <si>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</si>
  <si>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</si>
  <si>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</si>
  <si>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</si>
  <si>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</si>
  <si>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</si>
  <si>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</si>
  <si>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</si>
  <si>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</si>
  <si>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</si>
  <si>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</si>
  <si>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</si>
  <si>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</si>
  <si>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</si>
  <si>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</si>
  <si>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</si>
  <si>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</si>
  <si>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</si>
  <si>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</si>
  <si>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</si>
  <si>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</si>
  <si>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</si>
  <si>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</si>
  <si>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</si>
  <si>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</si>
  <si>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</si>
  <si>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</si>
  <si>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</si>
  <si>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</si>
  <si>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</si>
  <si>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</si>
  <si>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</si>
  <si>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</si>
  <si>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</si>
  <si>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</si>
  <si>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</si>
  <si>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</si>
  <si>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</si>
  <si>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</si>
  <si>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</si>
  <si>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</si>
  <si>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</si>
  <si>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</si>
  <si>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</si>
  <si>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</si>
  <si>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</si>
  <si>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</si>
  <si>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</si>
  <si>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</si>
  <si>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</si>
  <si>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</si>
  <si>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</si>
  <si>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</si>
  <si>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</si>
  <si>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</si>
  <si>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</si>
  <si>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</si>
  <si>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</si>
  <si>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</si>
  <si>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</si>
  <si>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</si>
  <si>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</si>
  <si>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</si>
  <si>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</si>
  <si>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</si>
  <si>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</si>
  <si>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</si>
  <si>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</si>
  <si>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</si>
  <si>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</si>
  <si>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</si>
  <si>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</si>
  <si>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</si>
  <si>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</si>
  <si>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</si>
  <si>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</si>
  <si>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</si>
  <si>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</si>
  <si>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</si>
  <si>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</si>
  <si>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</si>
  <si>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</si>
  <si>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</si>
  <si>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</si>
  <si>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</si>
  <si>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</si>
  <si>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</si>
  <si>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</si>
  <si>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</si>
  <si>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</si>
  <si>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</si>
  <si>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</si>
  <si>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</si>
  <si>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</si>
  <si>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</si>
  <si>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</si>
  <si>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</si>
  <si>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</si>
  <si>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</si>
  <si>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</si>
  <si>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</si>
  <si>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</si>
  <si>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</si>
  <si>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</si>
  <si>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</si>
  <si>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</si>
  <si>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</si>
  <si>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</si>
  <si>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</si>
  <si>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</si>
  <si>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</si>
  <si>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</si>
  <si>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</si>
  <si>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</si>
  <si>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</si>
  <si>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</si>
  <si>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</si>
  <si>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</si>
  <si>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</si>
  <si>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</si>
  <si>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</si>
  <si>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</si>
  <si>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</si>
  <si>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</si>
  <si>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</si>
  <si>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</si>
  <si>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</si>
  <si>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</si>
  <si>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</si>
  <si>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</si>
  <si>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</si>
  <si>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</si>
  <si>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</si>
  <si>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</si>
  <si>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</si>
  <si>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</si>
  <si>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</si>
  <si>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</si>
  <si>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</si>
  <si>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</si>
  <si>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</si>
  <si>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</si>
  <si>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</si>
  <si>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</si>
  <si>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</si>
  <si>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</si>
  <si>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</si>
  <si>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</si>
  <si>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</si>
  <si>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</si>
  <si>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</si>
  <si>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</si>
  <si>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</si>
  <si>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</si>
  <si>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</si>
  <si>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</si>
  <si>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</si>
  <si>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</si>
  <si>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</si>
  <si>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</si>
  <si>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</si>
  <si>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</si>
  <si>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</si>
  <si>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</si>
  <si>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</si>
  <si>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</si>
  <si>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</si>
  <si>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</si>
  <si>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</si>
  <si>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</si>
  <si>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</si>
  <si>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</si>
  <si>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</si>
  <si>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</si>
  <si>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</si>
  <si>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</si>
  <si>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</si>
  <si>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</si>
  <si>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</si>
  <si>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</si>
  <si>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</si>
  <si>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</si>
  <si>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</si>
  <si>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</si>
  <si>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</si>
  <si>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</si>
  <si>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</si>
  <si>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</si>
  <si>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</si>
  <si>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</si>
  <si>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</si>
  <si>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</si>
  <si>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</si>
  <si>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</si>
  <si>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</si>
  <si>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</si>
  <si>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</si>
  <si>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</si>
  <si>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</si>
  <si>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</si>
  <si>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</si>
  <si>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</si>
  <si>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</si>
  <si>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</si>
  <si>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</si>
  <si>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</si>
  <si>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</si>
  <si>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</si>
  <si>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</si>
  <si>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</si>
  <si>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</si>
  <si>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</si>
  <si>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</si>
  <si>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</si>
  <si>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</si>
  <si>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</si>
  <si>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</si>
  <si>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</si>
  <si>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</si>
  <si>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</si>
  <si>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</si>
  <si>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</si>
  <si>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</si>
  <si>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</si>
  <si>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</si>
  <si>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</si>
  <si>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</si>
  <si>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</si>
  <si>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</si>
  <si>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</si>
  <si>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</si>
  <si>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</si>
  <si>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</si>
  <si>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</si>
  <si>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</si>
  <si>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</si>
  <si>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</si>
  <si>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</si>
  <si>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</si>
  <si>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</si>
  <si>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</si>
  <si>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</si>
  <si>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</si>
  <si>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</si>
  <si>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</si>
  <si>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</si>
  <si>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</si>
  <si>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</si>
  <si>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</si>
  <si>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</si>
  <si>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</si>
  <si>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</si>
  <si>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</si>
  <si>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</si>
  <si>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</si>
  <si>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</si>
  <si>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</si>
  <si>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</si>
  <si>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</si>
  <si>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</si>
  <si>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</si>
  <si>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</si>
  <si>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</si>
  <si>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</si>
  <si>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</si>
  <si>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</si>
  <si>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</si>
  <si>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</si>
  <si>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</si>
  <si>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</si>
  <si>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</si>
  <si>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</si>
  <si>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</si>
  <si>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</si>
  <si>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</si>
  <si>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</si>
  <si>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</si>
  <si>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</si>
  <si>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</si>
  <si>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</si>
  <si>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</si>
  <si>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</si>
  <si>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</si>
  <si>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</si>
  <si>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</si>
  <si>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</si>
  <si>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</si>
  <si>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</si>
  <si>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</si>
  <si>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</si>
  <si>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</si>
  <si>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</si>
  <si>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</si>
  <si>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</si>
  <si>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</si>
  <si>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</si>
  <si>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</si>
  <si>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</si>
  <si>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</si>
  <si>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</si>
  <si>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</si>
  <si>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</si>
  <si>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</si>
  <si>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</si>
  <si>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</si>
  <si>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</si>
  <si>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</si>
  <si>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</si>
  <si>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</si>
  <si>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</si>
  <si>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</si>
  <si>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</si>
  <si>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</si>
  <si>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</si>
  <si>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</si>
  <si>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</si>
  <si>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</si>
  <si>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</si>
  <si>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</si>
  <si>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</si>
  <si>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</si>
  <si>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</si>
  <si>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</si>
  <si>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</si>
  <si>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</si>
  <si>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</si>
  <si>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</si>
  <si>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</si>
  <si>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</si>
  <si>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</si>
  <si>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</si>
  <si>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</si>
  <si>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</si>
  <si>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</si>
  <si>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</si>
  <si>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</si>
  <si>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</si>
  <si>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</si>
  <si>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</si>
  <si>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</si>
  <si>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</si>
  <si>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</si>
  <si>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</si>
  <si>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</si>
  <si>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</si>
  <si>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</si>
  <si>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</si>
  <si>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</si>
  <si>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</si>
  <si>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</si>
  <si>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</si>
  <si>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</si>
  <si>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</si>
  <si>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</si>
  <si>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</si>
  <si>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</si>
  <si>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</si>
  <si>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</si>
  <si>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</si>
  <si>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</si>
  <si>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</si>
  <si>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</si>
  <si>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</si>
  <si>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</si>
  <si>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</si>
  <si>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</si>
  <si>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</si>
  <si>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</si>
  <si>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</si>
  <si>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</si>
  <si>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</si>
  <si>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</si>
  <si>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</si>
  <si>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</si>
  <si>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</si>
  <si>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</si>
  <si>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</si>
  <si>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</si>
  <si>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</si>
  <si>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</si>
  <si>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</si>
  <si>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</si>
  <si>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</si>
  <si>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</si>
  <si>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</si>
  <si>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</si>
  <si>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</si>
  <si>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</si>
  <si>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</si>
  <si>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</si>
  <si>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</si>
  <si>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</si>
  <si>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</si>
  <si>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</si>
  <si>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</si>
  <si>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</si>
  <si>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</si>
  <si>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</si>
  <si>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</si>
  <si>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</si>
  <si>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</si>
  <si>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</si>
  <si>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</si>
  <si>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</si>
  <si>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</si>
  <si>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</si>
  <si>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</si>
  <si>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</si>
  <si>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</si>
  <si>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</si>
  <si>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</si>
  <si>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</si>
  <si>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</si>
  <si>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</si>
  <si>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</si>
  <si>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</si>
  <si>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</si>
  <si>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</si>
  <si>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</si>
  <si>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</si>
  <si>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</si>
  <si>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</si>
  <si>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</si>
  <si>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</si>
  <si>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</si>
  <si>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</si>
  <si>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</si>
  <si>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</si>
  <si>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</si>
  <si>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</si>
  <si>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</si>
  <si>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</si>
  <si>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</si>
  <si>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</si>
  <si>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</si>
  <si>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</si>
  <si>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</si>
  <si>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</si>
  <si>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</si>
  <si>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</si>
  <si>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</si>
  <si>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</si>
  <si>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</si>
  <si>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</si>
  <si>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</si>
  <si>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</si>
  <si>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</si>
  <si>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</si>
  <si>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</si>
  <si>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</si>
  <si>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</si>
  <si>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</si>
  <si>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</si>
  <si>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</si>
  <si>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</si>
  <si>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</si>
  <si>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</si>
  <si>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</si>
  <si>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</si>
  <si>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</si>
  <si>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</si>
  <si>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</si>
  <si>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</si>
  <si>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</si>
  <si>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</si>
  <si>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</si>
  <si>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</si>
  <si>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</si>
  <si>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</si>
  <si>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</si>
  <si>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</si>
  <si>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</si>
  <si>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</si>
  <si>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</si>
  <si>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</si>
  <si>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</si>
  <si>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</si>
  <si>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</si>
  <si>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</si>
  <si>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</si>
  <si>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</si>
  <si>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</si>
  <si>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</si>
  <si>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</si>
  <si>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</si>
  <si>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</si>
  <si>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</si>
  <si>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</si>
  <si>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</si>
  <si>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</si>
  <si>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</si>
  <si>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</si>
  <si>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</si>
  <si>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</si>
  <si>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</si>
  <si>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</si>
  <si>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</si>
  <si>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</si>
  <si>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</si>
  <si>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</si>
  <si>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</si>
  <si>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</si>
  <si>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</si>
  <si>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</si>
  <si>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</si>
  <si>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</si>
  <si>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</si>
  <si>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</si>
  <si>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</si>
  <si>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</si>
  <si>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</si>
  <si>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</si>
  <si>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</si>
  <si>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</si>
  <si>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</si>
  <si>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</si>
  <si>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</si>
  <si>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</si>
  <si>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</si>
  <si>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</si>
  <si>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</si>
  <si>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</si>
  <si>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</si>
  <si>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</si>
  <si>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</si>
  <si>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</si>
  <si>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</si>
  <si>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</si>
  <si>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</si>
  <si>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</si>
  <si>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</si>
  <si>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</si>
  <si>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</si>
  <si>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</si>
  <si>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</si>
  <si>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</si>
  <si>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</si>
  <si>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</si>
  <si>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</si>
  <si>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</si>
  <si>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</si>
  <si>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</si>
  <si>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</si>
  <si>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</si>
  <si>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</si>
  <si>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</si>
  <si>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</si>
  <si>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</si>
  <si>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</si>
  <si>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</si>
  <si>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</si>
  <si>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</si>
  <si>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</si>
  <si>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</si>
  <si>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</si>
  <si>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</si>
  <si>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</si>
  <si>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</si>
  <si>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</si>
  <si>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</si>
  <si>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</si>
  <si>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</si>
  <si>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</si>
  <si>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</si>
  <si>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</si>
  <si>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</si>
  <si>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</si>
  <si>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</si>
  <si>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</si>
  <si>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</si>
  <si>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</si>
  <si>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</si>
  <si>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</si>
  <si>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</si>
  <si>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</si>
  <si>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</si>
  <si>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</si>
  <si>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</si>
  <si>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</si>
  <si>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</si>
  <si>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</si>
  <si>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</si>
  <si>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</si>
  <si>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</si>
  <si>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</si>
  <si>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</si>
  <si>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</si>
  <si>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</si>
  <si>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</si>
  <si>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</si>
  <si>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</si>
  <si>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</si>
  <si>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</si>
  <si>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</si>
  <si>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</si>
  <si>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</si>
  <si>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</si>
  <si>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</si>
  <si>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</si>
  <si>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</si>
  <si>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</si>
  <si>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</si>
  <si>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</si>
  <si>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</si>
  <si>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</si>
  <si>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</si>
  <si>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</si>
  <si>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</si>
  <si>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</si>
  <si>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</si>
  <si>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</si>
  <si>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</si>
  <si>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</si>
  <si>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</si>
  <si>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</si>
  <si>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</si>
  <si>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</si>
  <si>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</si>
  <si>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</si>
  <si>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</si>
  <si>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</si>
  <si>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</si>
  <si>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</si>
  <si>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</si>
  <si>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</si>
  <si>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</si>
  <si>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</si>
  <si>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</si>
  <si>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</si>
  <si>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</si>
  <si>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</si>
  <si>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</si>
  <si>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</si>
  <si>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</si>
  <si>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</si>
  <si>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</si>
  <si>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</si>
  <si>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</si>
  <si>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</si>
  <si>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</si>
  <si>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</si>
  <si>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</si>
  <si>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</si>
  <si>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</si>
  <si>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</si>
  <si>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</si>
  <si>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</si>
  <si>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</si>
  <si>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</si>
  <si>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</si>
  <si>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</si>
  <si>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</si>
  <si>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</si>
  <si>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</si>
  <si>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</si>
  <si>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</si>
  <si>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</si>
  <si>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</si>
  <si>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</si>
  <si>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</si>
  <si>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</si>
  <si>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</si>
  <si>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</si>
  <si>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</si>
  <si>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</si>
  <si>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</si>
  <si>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</si>
  <si>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</si>
  <si>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</si>
  <si>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</si>
  <si>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</si>
  <si>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</si>
  <si>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</si>
  <si>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</si>
  <si>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</si>
  <si>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</si>
  <si>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</si>
  <si>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</si>
  <si>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</si>
  <si>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</si>
  <si>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</si>
  <si>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</si>
  <si>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</si>
  <si>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</si>
  <si>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</si>
  <si>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</si>
  <si>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</si>
  <si>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</si>
  <si>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</si>
  <si>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</si>
  <si>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</si>
  <si>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</si>
  <si>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</si>
  <si>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</si>
  <si>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</si>
  <si>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</si>
  <si>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</si>
  <si>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</si>
  <si>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</si>
  <si>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</si>
  <si>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</si>
  <si>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</si>
  <si>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</si>
  <si>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</si>
  <si>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</si>
  <si>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</si>
  <si>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</si>
  <si>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</si>
  <si>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</si>
  <si>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</si>
  <si>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</si>
  <si>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</si>
  <si>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</si>
  <si>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</si>
  <si>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</si>
  <si>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</si>
  <si>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</si>
  <si>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</si>
  <si>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</si>
  <si>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</si>
  <si>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</si>
  <si>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</si>
  <si>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</si>
  <si>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</si>
  <si>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</si>
  <si>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</si>
  <si>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</si>
  <si>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</si>
  <si>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</si>
  <si>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</si>
  <si>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</si>
  <si>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</si>
  <si>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</si>
  <si>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</si>
  <si>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</si>
  <si>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</si>
  <si>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</si>
  <si>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</si>
  <si>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</si>
  <si>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</si>
  <si>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</si>
  <si>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</si>
  <si>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</si>
  <si>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</si>
  <si>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</si>
  <si>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</si>
  <si>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</si>
  <si>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</si>
  <si>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</si>
  <si>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</si>
  <si>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</si>
  <si>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</si>
  <si>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</si>
  <si>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</si>
  <si>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</si>
  <si>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</si>
  <si>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</si>
  <si>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</si>
  <si>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</si>
  <si>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</si>
  <si>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</si>
  <si>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</si>
  <si>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</si>
  <si>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</si>
  <si>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</si>
  <si>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</si>
  <si>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</si>
  <si>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</si>
  <si>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</si>
  <si>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</si>
  <si>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</si>
  <si>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</si>
  <si>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</si>
  <si>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</si>
  <si>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</si>
  <si>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</si>
  <si>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</si>
  <si>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</si>
  <si>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</si>
  <si>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</si>
  <si>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</si>
  <si>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</si>
  <si>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</si>
  <si>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</si>
  <si>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</si>
  <si>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</si>
  <si>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</si>
  <si>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</si>
  <si>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</si>
  <si>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</si>
  <si>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</si>
  <si>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</si>
  <si>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</si>
  <si>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</si>
  <si>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</si>
  <si>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</si>
  <si>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</si>
  <si>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</si>
  <si>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</si>
  <si>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</si>
  <si>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</si>
  <si>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</si>
  <si>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</si>
  <si>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</si>
  <si>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</si>
  <si>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</si>
  <si>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</si>
  <si>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</si>
  <si>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</si>
  <si>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</si>
  <si>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</si>
  <si>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</si>
  <si>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</si>
  <si>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</si>
  <si>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</si>
  <si>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</si>
  <si>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</si>
  <si>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</si>
  <si>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</si>
  <si>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</si>
  <si>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</si>
  <si>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</si>
  <si>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</si>
  <si>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</si>
  <si>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</si>
  <si>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</si>
  <si>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</si>
  <si>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</si>
  <si>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</si>
  <si>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</si>
  <si>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</si>
  <si>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</si>
  <si>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</si>
  <si>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</si>
  <si>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</si>
  <si>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</si>
  <si>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</si>
  <si>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</si>
  <si>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</si>
  <si>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</si>
  <si>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</si>
  <si>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</si>
  <si>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</si>
  <si>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</si>
  <si>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</si>
  <si>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</si>
  <si>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</si>
  <si>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</si>
  <si>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</si>
  <si>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</si>
  <si>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</si>
  <si>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</si>
  <si>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</si>
  <si>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</si>
  <si>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</si>
  <si>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</si>
  <si>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</si>
  <si>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</si>
  <si>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</si>
  <si>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</si>
  <si>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</si>
  <si>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</si>
  <si>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</si>
  <si>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</si>
  <si>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</si>
  <si>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</si>
  <si>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</si>
  <si>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</si>
  <si>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</si>
  <si>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</si>
  <si>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</si>
  <si>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</si>
  <si>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</si>
  <si>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</si>
  <si>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</si>
  <si>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</si>
  <si>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</si>
  <si>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</si>
  <si>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</si>
  <si>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</si>
  <si>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</si>
  <si>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</si>
  <si>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</si>
  <si>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</si>
  <si>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</si>
  <si>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</si>
  <si>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</si>
  <si>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</si>
  <si>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</si>
  <si>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</si>
  <si>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</si>
  <si>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</si>
  <si>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</si>
  <si>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</si>
  <si>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</si>
  <si>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</si>
  <si>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</si>
  <si>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</si>
  <si>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</si>
  <si>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</si>
  <si>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</si>
  <si>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</si>
  <si>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</si>
  <si>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</si>
  <si>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</si>
  <si>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</si>
  <si>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</si>
  <si>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</si>
  <si>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</si>
  <si>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</si>
  <si>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</si>
  <si>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</si>
  <si>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</si>
  <si>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</si>
  <si>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</si>
  <si>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</si>
  <si>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</si>
  <si>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</si>
  <si>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</si>
  <si>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</si>
  <si>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</si>
  <si>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</si>
  <si>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</si>
  <si>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</si>
  <si>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</si>
  <si>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</si>
  <si>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</si>
  <si>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</si>
  <si>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</si>
  <si>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</si>
  <si>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</si>
  <si>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</si>
  <si>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</si>
  <si>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</si>
  <si>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</si>
  <si>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</si>
  <si>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</si>
  <si>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</si>
  <si>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</si>
  <si>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</si>
  <si>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</si>
  <si>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</si>
  <si>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</si>
  <si>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</si>
  <si>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</si>
  <si>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</si>
  <si>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</si>
  <si>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</si>
  <si>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</si>
  <si>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</si>
  <si>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</si>
  <si>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</si>
  <si>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</si>
  <si>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</si>
  <si>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</si>
  <si>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</si>
  <si>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</si>
  <si>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</si>
  <si>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</si>
  <si>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</si>
  <si>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</si>
  <si>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</si>
  <si>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</si>
  <si>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</si>
  <si>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</si>
  <si>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</si>
  <si>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</si>
  <si>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</si>
  <si>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</si>
  <si>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</si>
  <si>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</si>
  <si>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</si>
  <si>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</si>
  <si>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</si>
  <si>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</si>
  <si>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</si>
  <si>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</si>
  <si>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</si>
  <si>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</si>
  <si>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</si>
  <si>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</si>
  <si>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</si>
  <si>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</si>
  <si>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</si>
  <si>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</si>
  <si>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</si>
  <si>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</si>
  <si>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</si>
  <si>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</si>
  <si>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</si>
  <si>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</si>
  <si>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</si>
  <si>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</si>
  <si>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</si>
  <si>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</si>
  <si>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</si>
  <si>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</si>
  <si>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</si>
  <si>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</si>
  <si>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</si>
  <si>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</si>
  <si>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</si>
  <si>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</si>
  <si>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</si>
  <si>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</si>
  <si>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</si>
  <si>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</si>
  <si>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</si>
  <si>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</si>
  <si>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</si>
  <si>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</si>
  <si>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</si>
  <si>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</si>
  <si>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</si>
  <si>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</si>
  <si>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</si>
  <si>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</si>
  <si>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</si>
  <si>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</si>
  <si>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</si>
  <si>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</si>
  <si>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</si>
  <si>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</si>
  <si>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</si>
  <si>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</si>
  <si>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</si>
  <si>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</si>
  <si>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</si>
  <si>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</si>
  <si>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</si>
  <si>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</si>
  <si>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</si>
  <si>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</si>
  <si>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</si>
  <si>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</si>
  <si>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</si>
  <si>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</si>
  <si>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</si>
  <si>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</si>
  <si>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</si>
  <si>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</si>
  <si>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</si>
  <si>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</si>
  <si>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</si>
  <si>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</si>
  <si>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</si>
  <si>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</si>
  <si>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</si>
  <si>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</si>
  <si>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</si>
  <si>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</si>
  <si>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</si>
  <si>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</si>
  <si>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</si>
  <si>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</si>
  <si>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</si>
  <si>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</si>
  <si>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</si>
  <si>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</si>
  <si>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</si>
  <si>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</si>
  <si>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</si>
  <si>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</si>
  <si>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</si>
  <si>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</si>
  <si>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</si>
  <si>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</si>
  <si>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</si>
  <si>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</si>
  <si>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</si>
  <si>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</si>
  <si>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</si>
  <si>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</si>
  <si>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</si>
  <si>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</si>
  <si>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</si>
  <si>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</si>
  <si>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</si>
  <si>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</si>
  <si>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</si>
  <si>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</si>
  <si>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</si>
  <si>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</si>
  <si>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</si>
  <si>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</si>
  <si>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</si>
  <si>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</si>
  <si>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</si>
  <si>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</si>
  <si>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</si>
  <si>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</si>
  <si>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</si>
  <si>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</si>
  <si>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</si>
  <si>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</si>
  <si>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</si>
  <si>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</si>
  <si>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</si>
  <si>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</si>
  <si>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</si>
  <si>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</si>
  <si>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</si>
  <si>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</si>
  <si>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</si>
  <si>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</si>
  <si>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</si>
  <si>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</si>
  <si>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</si>
  <si>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</si>
  <si>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</si>
  <si>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</si>
  <si>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</si>
  <si>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</si>
  <si>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</si>
  <si>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</si>
  <si>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</si>
  <si>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</si>
  <si>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</si>
  <si>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</si>
  <si>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</si>
  <si>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</si>
  <si>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</si>
  <si>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</si>
  <si>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</si>
  <si>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</si>
  <si>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</si>
  <si>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</si>
  <si>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</si>
  <si>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</si>
  <si>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</si>
  <si>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</si>
  <si>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</si>
  <si>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</si>
  <si>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</si>
  <si>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</si>
  <si>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</si>
  <si>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</si>
  <si>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</si>
  <si>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</si>
  <si>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</si>
  <si>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</si>
  <si>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</si>
  <si>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</si>
  <si>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</si>
  <si>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</si>
  <si>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</si>
  <si>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</si>
  <si>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</si>
  <si>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</si>
  <si>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</si>
  <si>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</si>
  <si>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</si>
  <si>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</si>
  <si>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</si>
  <si>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</si>
  <si>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</si>
  <si>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</si>
  <si>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</si>
  <si>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</si>
  <si>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</si>
  <si>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</si>
  <si>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</si>
  <si>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</si>
  <si>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</si>
  <si>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</si>
  <si>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</si>
  <si>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</si>
  <si>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</si>
  <si>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</si>
  <si>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</si>
  <si>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</si>
  <si>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</si>
  <si>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</si>
  <si>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</si>
  <si>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</si>
  <si>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</si>
  <si>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</si>
  <si>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</si>
  <si>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</si>
  <si>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</si>
  <si>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</si>
  <si>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</si>
  <si>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</si>
  <si>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</si>
  <si>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</si>
  <si>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</si>
  <si>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</si>
  <si>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</si>
  <si>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</si>
  <si>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</si>
  <si>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</si>
  <si>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</si>
  <si>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</si>
  <si>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</si>
  <si>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</si>
  <si>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</si>
  <si>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</si>
  <si>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</si>
  <si>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</si>
  <si>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</si>
  <si>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</si>
  <si>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</si>
  <si>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</si>
  <si>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</si>
  <si>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</si>
  <si>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</si>
  <si>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</si>
  <si>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</si>
  <si>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</si>
  <si>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</si>
  <si>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</si>
  <si>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</si>
  <si>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</si>
  <si>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</si>
  <si>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</si>
  <si>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</si>
  <si>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</si>
  <si>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</si>
  <si>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</si>
  <si>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</si>
  <si>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</si>
  <si>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</si>
  <si>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</si>
  <si>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</si>
  <si>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</si>
  <si>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</si>
  <si>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</si>
  <si>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</si>
  <si>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</si>
  <si>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</si>
  <si>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</si>
  <si>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</si>
  <si>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</si>
  <si>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</si>
  <si>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</si>
  <si>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</si>
  <si>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</si>
  <si>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</si>
  <si>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</si>
  <si>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</si>
  <si>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</si>
  <si>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</si>
  <si>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</si>
  <si>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</si>
  <si>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</si>
  <si>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</si>
  <si>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</si>
  <si>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</si>
  <si>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</si>
  <si>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</si>
  <si>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</si>
  <si>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</si>
  <si>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</si>
  <si>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</si>
  <si>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</si>
  <si>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</si>
  <si>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</si>
  <si>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</si>
  <si>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</si>
  <si>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</si>
  <si>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</si>
  <si>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</si>
  <si>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</si>
  <si>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</si>
  <si>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</si>
  <si>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</si>
  <si>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</si>
  <si>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</si>
  <si>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</si>
  <si>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</si>
  <si>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</si>
  <si>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</si>
  <si>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</si>
  <si>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</si>
  <si>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</si>
  <si>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</si>
  <si>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</si>
  <si>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</si>
  <si>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</si>
  <si>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</si>
  <si>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</si>
  <si>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</si>
  <si>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</si>
  <si>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</si>
  <si>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</si>
  <si>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</si>
  <si>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</si>
  <si>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</si>
  <si>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</si>
  <si>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</si>
  <si>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</si>
  <si>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</si>
  <si>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</si>
  <si>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</si>
  <si>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</si>
  <si>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</si>
  <si>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</si>
  <si>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</si>
  <si>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</si>
  <si>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</si>
  <si>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</si>
  <si>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</si>
  <si>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</si>
  <si>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</si>
  <si>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</si>
  <si>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</si>
  <si>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</si>
  <si>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</si>
  <si>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</si>
  <si>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</si>
  <si>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</si>
  <si>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</si>
  <si>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</si>
  <si>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</si>
  <si>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</si>
  <si>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</si>
  <si>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</si>
  <si>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</si>
  <si>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</si>
  <si>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</si>
  <si>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</si>
  <si>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</si>
  <si>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</si>
  <si>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</si>
  <si>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</si>
  <si>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</si>
  <si>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</si>
  <si>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</si>
  <si>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</si>
  <si>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</si>
  <si>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</si>
  <si>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</si>
  <si>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</si>
  <si>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</si>
  <si>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</si>
  <si>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</si>
  <si>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</si>
  <si>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</si>
  <si>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</si>
  <si>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</si>
  <si>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</si>
  <si>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</si>
  <si>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</si>
  <si>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</si>
  <si>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</si>
  <si>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</si>
  <si>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</si>
  <si>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</si>
  <si>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</si>
  <si>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</si>
  <si>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</si>
  <si>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</si>
  <si>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</si>
  <si>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</si>
  <si>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</si>
  <si>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</si>
  <si>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</si>
  <si>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</si>
  <si>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</si>
  <si>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</si>
  <si>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</si>
  <si>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</si>
  <si>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</si>
  <si>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</si>
  <si>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</si>
  <si>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</si>
  <si>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</si>
  <si>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</si>
  <si>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</si>
  <si>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</si>
  <si>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</si>
  <si>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</si>
  <si>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</si>
  <si>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</si>
  <si>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</si>
  <si>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</si>
  <si>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</si>
  <si>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</si>
  <si>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</si>
  <si>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</si>
  <si>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</si>
  <si>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</si>
  <si>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</si>
  <si>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</si>
  <si>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</si>
  <si>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</si>
  <si>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</si>
  <si>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</si>
  <si>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</si>
  <si>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</si>
  <si>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</si>
  <si>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</si>
  <si>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</si>
  <si>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</si>
  <si>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</si>
  <si>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</si>
  <si>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</si>
  <si>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</si>
  <si>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</si>
  <si>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</si>
  <si>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</si>
  <si>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</si>
  <si>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</si>
  <si>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</si>
  <si>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</si>
  <si>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</si>
  <si>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</si>
  <si>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</si>
  <si>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</si>
  <si>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</si>
  <si>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</si>
  <si>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</si>
  <si>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</si>
  <si>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</si>
  <si>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</si>
  <si>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</si>
  <si>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</si>
  <si>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</si>
  <si>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</si>
  <si>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</si>
  <si>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</si>
  <si>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</si>
  <si>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</si>
  <si>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</si>
  <si>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</si>
  <si>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</si>
  <si>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</si>
  <si>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</si>
  <si>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</si>
  <si>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</si>
  <si>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</si>
  <si>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</si>
  <si>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</si>
  <si>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</si>
  <si>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</si>
  <si>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</si>
  <si>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</si>
  <si>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</si>
  <si>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</si>
  <si>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</si>
  <si>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</si>
  <si>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</si>
  <si>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</si>
  <si>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</si>
  <si>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</si>
  <si>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</si>
  <si>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</si>
  <si>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</si>
  <si>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</si>
  <si>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</si>
  <si>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</si>
  <si>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</si>
  <si>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</si>
  <si>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</si>
  <si>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</si>
  <si>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</si>
  <si>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</si>
  <si>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</si>
  <si>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</si>
  <si>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</si>
  <si>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</si>
  <si>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</si>
  <si>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</si>
  <si>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</si>
  <si>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</si>
  <si>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</si>
  <si>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</si>
  <si>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</si>
  <si>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</si>
  <si>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</si>
  <si>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</si>
  <si>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</si>
  <si>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</si>
  <si>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</si>
  <si>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</si>
  <si>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</si>
  <si>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</si>
  <si>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</si>
  <si>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</si>
  <si>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</si>
  <si>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</si>
  <si>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</si>
  <si>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</si>
  <si>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</si>
  <si>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</si>
  <si>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</si>
  <si>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</si>
  <si>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</si>
  <si>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</si>
  <si>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</si>
  <si>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</si>
  <si>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</si>
  <si>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</si>
  <si>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</si>
  <si>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</si>
  <si>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</si>
  <si>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</si>
  <si>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</si>
  <si>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</si>
  <si>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</si>
  <si>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</si>
  <si>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</si>
  <si>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</si>
  <si>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</si>
  <si>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</si>
  <si>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</si>
  <si>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</si>
  <si>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</si>
  <si>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</si>
  <si>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</si>
  <si>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</si>
  <si>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</si>
  <si>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</si>
  <si>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</si>
  <si>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</si>
  <si>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</si>
  <si>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</si>
  <si>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</si>
  <si>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</si>
  <si>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</si>
  <si>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</si>
  <si>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</si>
  <si>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</si>
  <si>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</si>
  <si>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</si>
  <si>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</si>
  <si>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</si>
  <si>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</si>
  <si>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</si>
  <si>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</si>
  <si>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</si>
  <si>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</si>
  <si>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</si>
  <si>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</si>
  <si>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</si>
  <si>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</si>
  <si>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</si>
  <si>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</si>
  <si>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</si>
  <si>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</si>
  <si>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</si>
  <si>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</si>
  <si>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</si>
  <si>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</si>
  <si>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</si>
  <si>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</si>
  <si>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</si>
  <si>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</si>
  <si>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</si>
  <si>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</si>
  <si>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</si>
  <si>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</si>
  <si>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</si>
  <si>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</si>
  <si>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</si>
  <si>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</si>
  <si>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</si>
  <si>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</si>
  <si>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</si>
  <si>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</si>
  <si>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</si>
  <si>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</si>
  <si>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</si>
  <si>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</si>
  <si>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</si>
  <si>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</si>
  <si>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</si>
  <si>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</si>
  <si>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</si>
  <si>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</si>
  <si>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</si>
  <si>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</si>
  <si>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</si>
  <si>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</si>
  <si>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</si>
  <si>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</si>
  <si>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</si>
  <si>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</si>
  <si>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</si>
  <si>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</si>
  <si>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</si>
  <si>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</si>
  <si>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</si>
  <si>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</si>
  <si>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</si>
  <si>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</si>
  <si>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</si>
  <si>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</si>
  <si>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</si>
  <si>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</si>
  <si>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</si>
  <si>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</si>
  <si>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</si>
  <si>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</si>
  <si>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</si>
  <si>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</si>
  <si>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</si>
  <si>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</si>
  <si>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</si>
  <si>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</si>
  <si>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</si>
  <si>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</si>
  <si>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</si>
  <si>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</si>
  <si>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</si>
  <si>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</si>
  <si>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</si>
  <si>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</si>
  <si>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</si>
  <si>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</si>
  <si>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</si>
  <si>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</si>
  <si>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</si>
  <si>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</si>
  <si>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</si>
  <si>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</si>
  <si>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</si>
  <si>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</si>
  <si>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</si>
  <si>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</si>
  <si>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</si>
  <si>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</si>
  <si>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</si>
  <si>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</si>
  <si>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</si>
  <si>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</si>
  <si>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</si>
  <si>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</si>
  <si>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</si>
  <si>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</si>
  <si>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</si>
  <si>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</si>
  <si>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</si>
  <si>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</si>
  <si>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</si>
  <si>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</si>
  <si>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</si>
  <si>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</si>
  <si>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</si>
  <si>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</si>
  <si>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</si>
  <si>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</si>
  <si>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</si>
  <si>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</si>
  <si>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</si>
  <si>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</si>
  <si>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</si>
  <si>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</si>
  <si>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</si>
  <si>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</si>
  <si>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</si>
  <si>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</si>
  <si>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</si>
  <si>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</si>
  <si>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</si>
  <si>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</si>
  <si>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</si>
  <si>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</si>
  <si>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</si>
  <si>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</si>
  <si>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</si>
  <si>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</si>
  <si>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</si>
  <si>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</si>
  <si>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</si>
  <si>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</si>
  <si>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</si>
  <si>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</si>
  <si>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</si>
  <si>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</si>
  <si>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</si>
  <si>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</si>
  <si>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</si>
  <si>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</si>
  <si>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</si>
  <si>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</si>
  <si>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</si>
  <si>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</si>
  <si>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</si>
  <si>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</si>
  <si>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</si>
  <si>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</si>
  <si>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</si>
  <si>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</si>
  <si>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</si>
  <si>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</si>
  <si>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</si>
  <si>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</si>
  <si>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</si>
  <si>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</si>
  <si>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</si>
  <si>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</si>
  <si>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</si>
  <si>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</si>
  <si>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</si>
  <si>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</si>
  <si>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</si>
  <si>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</si>
  <si>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</si>
  <si>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</si>
  <si>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</si>
  <si>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</si>
  <si>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</si>
  <si>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</si>
  <si>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</si>
  <si>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</si>
  <si>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</si>
  <si>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</si>
  <si>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</si>
  <si>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</si>
  <si>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</si>
  <si>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</si>
  <si>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</si>
  <si>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</si>
  <si>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</si>
  <si>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</si>
  <si>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</si>
  <si>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</si>
  <si>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</si>
  <si>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</si>
  <si>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</si>
  <si>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</si>
  <si>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</si>
  <si>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</si>
  <si>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</si>
  <si>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</si>
  <si>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</si>
  <si>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</si>
  <si>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</si>
  <si>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</si>
  <si>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</si>
  <si>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</si>
  <si>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</si>
  <si>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</si>
  <si>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</si>
  <si>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</si>
  <si>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</si>
  <si>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</si>
  <si>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</si>
  <si>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</si>
  <si>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</si>
  <si>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</si>
  <si>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</si>
  <si>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</si>
  <si>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</si>
  <si>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</si>
  <si>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</si>
  <si>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</si>
  <si>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</si>
  <si>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</si>
  <si>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</si>
  <si>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</si>
  <si>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</si>
  <si>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</si>
  <si>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</si>
  <si>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</si>
  <si>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</si>
  <si>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</si>
  <si>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</si>
  <si>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</si>
  <si>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</si>
  <si>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</si>
  <si>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</si>
  <si>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</si>
  <si>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</si>
  <si>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</si>
  <si>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</si>
  <si>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</si>
  <si>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</si>
  <si>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</si>
  <si>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</si>
  <si>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</si>
  <si>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</si>
  <si>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</si>
  <si>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</si>
  <si>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</si>
  <si>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</si>
  <si>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</si>
  <si>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</si>
  <si>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</si>
  <si>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</si>
  <si>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</si>
  <si>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</si>
  <si>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</si>
  <si>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</si>
  <si>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</si>
  <si>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</si>
  <si>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</si>
  <si>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</si>
  <si>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</si>
  <si>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</si>
  <si>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</si>
  <si>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</si>
  <si>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</si>
  <si>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</si>
  <si>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</si>
  <si>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</si>
  <si>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</si>
  <si>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</si>
  <si>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</si>
  <si>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</si>
  <si>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</si>
  <si>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</si>
  <si>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</si>
  <si>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</si>
  <si>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</si>
  <si>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</si>
  <si>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</si>
  <si>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</si>
  <si>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</si>
  <si>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</si>
  <si>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</si>
  <si>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</si>
  <si>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</si>
  <si>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</si>
  <si>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</si>
  <si>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</si>
  <si>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</si>
  <si>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</si>
  <si>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</si>
  <si>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</si>
  <si>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</si>
  <si>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</si>
  <si>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</si>
  <si>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</si>
  <si>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</si>
  <si>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</si>
  <si>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</si>
  <si>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</si>
  <si>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</si>
  <si>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</si>
  <si>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</si>
  <si>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</si>
  <si>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</si>
  <si>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</si>
  <si>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</si>
  <si>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</si>
  <si>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</si>
  <si>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</si>
  <si>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</si>
  <si>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</si>
  <si>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</si>
  <si>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</si>
  <si>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</si>
  <si>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</si>
  <si>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</si>
  <si>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</si>
  <si>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</si>
  <si>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</si>
  <si>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</si>
  <si>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</si>
  <si>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</si>
  <si>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</si>
  <si>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</si>
  <si>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</si>
  <si>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</si>
  <si>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</si>
  <si>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</si>
  <si>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</si>
  <si>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</si>
  <si>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</si>
  <si>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</si>
  <si>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</si>
  <si>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</si>
  <si>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</si>
  <si>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</si>
  <si>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</si>
  <si>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</si>
  <si>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</si>
  <si>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</si>
  <si>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</si>
  <si>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</si>
  <si>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</si>
  <si>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</si>
  <si>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</si>
  <si>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</si>
  <si>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</si>
  <si>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</si>
  <si>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</si>
  <si>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</si>
  <si>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</si>
  <si>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</si>
  <si>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</si>
  <si>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</si>
  <si>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</si>
  <si>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</si>
  <si>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</si>
  <si>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</si>
  <si>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</si>
  <si>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</si>
  <si>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</si>
  <si>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</si>
  <si>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</si>
  <si>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</si>
  <si>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</si>
  <si>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</si>
  <si>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</si>
  <si>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</si>
  <si>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</si>
  <si>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</si>
  <si>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</si>
  <si>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</si>
  <si>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</si>
  <si>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</si>
  <si>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</si>
  <si>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</si>
  <si>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</si>
  <si>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</si>
  <si>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</si>
  <si>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</si>
  <si>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</si>
  <si>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</si>
  <si>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</si>
  <si>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</si>
  <si>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</si>
  <si>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</si>
  <si>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</si>
  <si>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</si>
  <si>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</si>
  <si>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</si>
  <si>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</si>
  <si>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</si>
  <si>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</si>
  <si>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</si>
  <si>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</si>
  <si>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</si>
  <si>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</si>
  <si>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</si>
  <si>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</si>
  <si>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</si>
  <si>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</si>
  <si>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</si>
  <si>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</si>
  <si>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</si>
  <si>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</si>
  <si>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</si>
  <si>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</si>
  <si>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</si>
  <si>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</si>
  <si>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</si>
  <si>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</si>
  <si>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</si>
  <si>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</si>
  <si>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</si>
  <si>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</si>
  <si>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</si>
  <si>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</si>
  <si>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</si>
  <si>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</si>
  <si>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</si>
  <si>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</si>
  <si>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</si>
  <si>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</si>
  <si>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</si>
  <si>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</si>
  <si>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</si>
  <si>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</si>
  <si>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</si>
  <si>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</si>
  <si>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</si>
  <si>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</si>
  <si>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</si>
  <si>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</si>
  <si>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</si>
  <si>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</si>
  <si>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</si>
  <si>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</si>
  <si>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</si>
  <si>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</si>
  <si>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</si>
  <si>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</si>
  <si>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</si>
  <si>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</si>
  <si>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</si>
  <si>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</si>
  <si>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</si>
  <si>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</si>
  <si>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</si>
  <si>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</si>
  <si>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</si>
  <si>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</si>
  <si>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</si>
  <si>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</si>
  <si>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</si>
  <si>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</si>
  <si>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</si>
  <si>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</si>
  <si>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</si>
  <si>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</si>
  <si>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</si>
  <si>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</si>
  <si>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</si>
  <si>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</si>
  <si>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</si>
  <si>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</si>
  <si>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</si>
  <si>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</si>
  <si>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</si>
  <si>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</si>
  <si>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</si>
  <si>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</si>
  <si>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</si>
  <si>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</si>
  <si>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</si>
  <si>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</si>
  <si>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</si>
  <si>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</si>
  <si>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</si>
  <si>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</si>
  <si>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</si>
  <si>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</si>
  <si>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</si>
  <si>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</si>
  <si>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</si>
  <si>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</si>
  <si>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</si>
  <si>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</si>
  <si>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</si>
  <si>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</si>
  <si>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</si>
  <si>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</si>
  <si>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</si>
  <si>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</si>
  <si>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</si>
  <si>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</si>
  <si>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</si>
  <si>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</si>
  <si>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</si>
  <si>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</si>
  <si>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</si>
  <si>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</si>
  <si>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</si>
  <si>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</si>
  <si>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</si>
  <si>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</si>
  <si>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</si>
  <si>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</si>
  <si>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</si>
  <si>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</si>
  <si>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</si>
  <si>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</si>
  <si>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</si>
  <si>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</si>
  <si>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</si>
  <si>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</si>
  <si>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</si>
  <si>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</si>
  <si>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</si>
  <si>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</si>
  <si>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</si>
  <si>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</si>
  <si>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</si>
  <si>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</si>
  <si>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</si>
  <si>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</si>
  <si>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</si>
  <si>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</si>
  <si>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</si>
  <si>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</si>
  <si>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</si>
  <si>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</si>
  <si>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</si>
  <si>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</si>
  <si>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</si>
  <si>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</si>
  <si>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</si>
  <si>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</si>
  <si>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</si>
  <si>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</si>
  <si>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</si>
  <si>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</si>
  <si>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</si>
  <si>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</si>
  <si>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</si>
  <si>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</si>
  <si>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</si>
  <si>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</si>
  <si>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</si>
  <si>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</si>
  <si>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</si>
  <si>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</si>
  <si>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</si>
  <si>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</si>
  <si>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</si>
  <si>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</si>
  <si>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</si>
  <si>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</si>
  <si>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</si>
  <si>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</si>
  <si>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</si>
  <si>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</si>
  <si>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</si>
  <si>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</si>
  <si>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</si>
  <si>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</si>
  <si>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</si>
  <si>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</si>
  <si>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</si>
  <si>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</si>
  <si>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</si>
  <si>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</si>
  <si>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</si>
  <si>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</si>
  <si>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</si>
  <si>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</si>
  <si>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</si>
  <si>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</si>
  <si>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</si>
  <si>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</si>
  <si>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</si>
  <si>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</si>
  <si>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</si>
  <si>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</si>
  <si>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</si>
  <si>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</si>
  <si>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</si>
  <si>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</si>
  <si>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</si>
  <si>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</si>
  <si>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</si>
  <si>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</si>
  <si>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</si>
  <si>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</si>
  <si>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</si>
  <si>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</si>
  <si>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</si>
  <si>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</si>
  <si>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</si>
  <si>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</si>
  <si>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</si>
  <si>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</si>
  <si>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</si>
  <si>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</si>
  <si>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</si>
  <si>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</si>
  <si>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</si>
  <si>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</si>
  <si>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</si>
  <si>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</si>
  <si>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</si>
  <si>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</si>
  <si>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</si>
  <si>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</si>
  <si>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</si>
  <si>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</si>
  <si>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</si>
  <si>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</si>
  <si>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</si>
  <si>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</si>
  <si>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</si>
  <si>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</si>
  <si>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</si>
  <si>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</si>
  <si>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</si>
  <si>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</si>
  <si>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</si>
  <si>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</si>
  <si>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</si>
  <si>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</si>
  <si>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</si>
  <si>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</si>
  <si>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</si>
  <si>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</si>
  <si>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</si>
  <si>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</si>
  <si>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</si>
  <si>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</si>
  <si>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</si>
  <si>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</si>
  <si>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</si>
  <si>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</si>
  <si>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</si>
  <si>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</si>
  <si>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</si>
  <si>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</si>
  <si>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</si>
  <si>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</si>
  <si>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</si>
  <si>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</si>
  <si>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</si>
  <si>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</si>
  <si>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</si>
  <si>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</si>
  <si>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</si>
  <si>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</si>
  <si>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</si>
  <si>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</si>
  <si>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</si>
  <si>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</si>
  <si>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</si>
  <si>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</si>
  <si>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</si>
  <si>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</si>
  <si>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</si>
  <si>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</si>
  <si>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</si>
  <si>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</si>
  <si>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</si>
  <si>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</si>
  <si>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</si>
  <si>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</si>
  <si>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</si>
  <si>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</si>
  <si>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</si>
  <si>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</si>
  <si>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</si>
  <si>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</si>
  <si>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</si>
  <si>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</si>
  <si>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</si>
  <si>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</si>
  <si>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</si>
  <si>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</si>
  <si>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</si>
  <si>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</si>
  <si>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</si>
  <si>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</si>
  <si>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</si>
  <si>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</si>
  <si>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</si>
  <si>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</si>
  <si>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</si>
  <si>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</si>
  <si>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</si>
  <si>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</si>
  <si>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</si>
  <si>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</si>
  <si>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</si>
  <si>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</si>
  <si>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</si>
  <si>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</si>
  <si>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</si>
  <si>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</si>
  <si>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</si>
  <si>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</si>
  <si>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</si>
  <si>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</si>
  <si>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</si>
  <si>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</si>
  <si>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</si>
  <si>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</si>
  <si>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</si>
  <si>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</si>
  <si>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</si>
  <si>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</si>
  <si>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</si>
  <si>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</si>
  <si>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</si>
  <si>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</si>
  <si>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</si>
  <si>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</si>
  <si>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</si>
  <si>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</si>
  <si>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</si>
  <si>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</si>
  <si>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</si>
  <si>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</si>
  <si>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</si>
  <si>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</si>
  <si>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</si>
  <si>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</si>
  <si>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</si>
  <si>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</si>
  <si>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</si>
  <si>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</si>
  <si>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</si>
  <si>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</si>
  <si>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</si>
  <si>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</si>
  <si>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</si>
  <si>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</si>
  <si>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</si>
  <si>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</si>
  <si>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</si>
  <si>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</si>
  <si>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</si>
  <si>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</si>
  <si>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</si>
  <si>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</si>
  <si>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</si>
  <si>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</si>
  <si>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</si>
  <si>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</si>
  <si>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</si>
  <si>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</si>
  <si>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</si>
  <si>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</si>
  <si>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</si>
  <si>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</si>
  <si>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</si>
  <si>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</si>
  <si>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</si>
  <si>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</si>
  <si>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</si>
  <si>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</si>
  <si>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</si>
  <si>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</si>
  <si>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</si>
  <si>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</si>
  <si>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</si>
  <si>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</si>
  <si>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</si>
  <si>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</si>
  <si>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</si>
  <si>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</si>
  <si>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</si>
  <si>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</si>
  <si>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</si>
  <si>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</si>
  <si>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</si>
  <si>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</si>
  <si>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</si>
  <si>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</si>
  <si>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</si>
  <si>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</si>
  <si>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</si>
  <si>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</si>
  <si>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</si>
  <si>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</si>
  <si>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</si>
  <si>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</si>
  <si>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</si>
  <si>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</si>
  <si>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</si>
  <si>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</si>
  <si>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</si>
  <si>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</si>
  <si>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</si>
  <si>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</si>
  <si>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</si>
  <si>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</si>
  <si>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</si>
  <si>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</si>
  <si>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</si>
  <si>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</si>
  <si>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</si>
  <si>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</si>
  <si>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</si>
  <si>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</si>
  <si>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</si>
  <si>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</si>
  <si>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</si>
  <si>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</si>
  <si>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</si>
  <si>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</si>
  <si>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</si>
  <si>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</si>
  <si>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</si>
  <si>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</si>
  <si>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</si>
  <si>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</si>
  <si>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</si>
  <si>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</si>
  <si>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</si>
  <si>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</si>
  <si>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</si>
  <si>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</si>
  <si>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</si>
  <si>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</si>
  <si>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</si>
  <si>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</si>
  <si>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</si>
  <si>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</si>
  <si>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</si>
  <si>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</si>
  <si>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</si>
  <si>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</si>
  <si>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</si>
  <si>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</si>
  <si>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</si>
  <si>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</si>
  <si>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</si>
  <si>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</si>
  <si>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</si>
  <si>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</si>
  <si>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</si>
  <si>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</si>
  <si>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</si>
  <si>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</si>
  <si>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</si>
  <si>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</si>
  <si>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</si>
  <si>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</si>
  <si>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</si>
  <si>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</si>
  <si>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</si>
  <si>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</si>
  <si>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</si>
  <si>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</si>
  <si>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</si>
  <si>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</si>
  <si>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</si>
  <si>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</si>
  <si>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</si>
  <si>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</si>
  <si>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</si>
  <si>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</si>
  <si>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</si>
  <si>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</si>
  <si>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</si>
  <si>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</si>
  <si>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</si>
  <si>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</si>
  <si>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</si>
  <si>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</si>
  <si>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</si>
  <si>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</si>
  <si>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</si>
  <si>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</si>
  <si>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</si>
  <si>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</si>
  <si>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</si>
  <si>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</si>
  <si>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</si>
  <si>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</si>
  <si>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</si>
  <si>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</si>
  <si>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</si>
  <si>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</si>
  <si>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</si>
  <si>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</si>
  <si>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</si>
  <si>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</si>
  <si>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</si>
  <si>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</si>
  <si>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</si>
  <si>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</si>
  <si>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</si>
  <si>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</si>
  <si>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</si>
  <si>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</si>
  <si>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</si>
  <si>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</si>
  <si>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</si>
  <si>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</si>
  <si>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</si>
  <si>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</si>
  <si>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</si>
  <si>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</si>
  <si>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</si>
  <si>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</si>
  <si>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</si>
  <si>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</si>
  <si>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</si>
  <si>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</si>
  <si>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</si>
  <si>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</si>
  <si>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</si>
  <si>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</si>
  <si>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</si>
  <si>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</si>
  <si>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</si>
  <si>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</si>
  <si>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</si>
  <si>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</si>
  <si>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</si>
  <si>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</si>
  <si>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</si>
  <si>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</si>
  <si>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</si>
  <si>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</si>
  <si>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</si>
  <si>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</si>
  <si>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</si>
  <si>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</si>
  <si>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</si>
  <si>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</si>
  <si>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</si>
  <si>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</si>
  <si>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</si>
  <si>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</si>
  <si>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</si>
  <si>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</si>
  <si>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</si>
  <si>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</si>
  <si>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</si>
  <si>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</si>
  <si>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</si>
  <si>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</si>
  <si>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</si>
  <si>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</si>
  <si>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</si>
  <si>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</si>
  <si>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</si>
  <si>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</si>
  <si>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</si>
  <si>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</si>
  <si>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</si>
  <si>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</si>
  <si>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</si>
  <si>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</si>
  <si>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</si>
  <si>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</si>
  <si>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</si>
  <si>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</si>
  <si>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</si>
  <si>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</si>
  <si>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</si>
  <si>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</si>
  <si>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</si>
  <si>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</si>
  <si>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</si>
  <si>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</si>
  <si>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</si>
  <si>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</si>
  <si>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</si>
  <si>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</si>
  <si>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</si>
  <si>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</si>
  <si>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</si>
  <si>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</si>
  <si>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</si>
  <si>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</si>
  <si>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</si>
  <si>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</si>
  <si>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</si>
  <si>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</si>
  <si>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</si>
  <si>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</si>
  <si>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</si>
  <si>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</si>
  <si>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</si>
  <si>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</si>
  <si>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</si>
  <si>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</si>
  <si>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</si>
  <si>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</si>
  <si>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</si>
  <si>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</si>
  <si>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</si>
  <si>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</si>
  <si>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</si>
  <si>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</si>
  <si>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</si>
  <si>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</si>
  <si>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</si>
  <si>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</si>
  <si>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</si>
  <si>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</si>
  <si>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</si>
  <si>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</si>
  <si>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</si>
  <si>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</si>
  <si>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</si>
  <si>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</si>
  <si>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</si>
  <si>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</si>
  <si>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</si>
  <si>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</si>
  <si>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</si>
  <si>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</si>
  <si>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</si>
  <si>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</si>
  <si>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</si>
  <si>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</si>
  <si>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</si>
  <si>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</si>
  <si>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</si>
  <si>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</si>
  <si>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</si>
  <si>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</si>
  <si>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</si>
  <si>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</si>
  <si>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</si>
  <si>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</si>
  <si>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</si>
  <si>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</si>
  <si>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</si>
  <si>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</si>
  <si>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</si>
  <si>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</si>
  <si>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</si>
  <si>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</si>
  <si>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</si>
  <si>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</si>
  <si>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</si>
  <si>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</si>
  <si>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</si>
  <si>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</si>
  <si>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</si>
  <si>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</si>
  <si>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</si>
  <si>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</si>
  <si>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</si>
  <si>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</si>
  <si>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</si>
  <si>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</si>
  <si>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</si>
  <si>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</si>
  <si>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</si>
  <si>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</si>
  <si>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</si>
  <si>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</si>
  <si>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</si>
  <si>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</si>
  <si>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</si>
  <si>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</si>
  <si>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</si>
  <si>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</si>
  <si>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</si>
  <si>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</si>
  <si>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</si>
  <si>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</si>
  <si>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</si>
  <si>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</si>
  <si>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</si>
  <si>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</si>
  <si>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</si>
  <si>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</si>
  <si>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</si>
  <si>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</si>
  <si>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</si>
  <si>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</si>
  <si>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</si>
  <si>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</si>
  <si>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</si>
  <si>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</si>
  <si>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</si>
  <si>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</si>
  <si>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</si>
  <si>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</si>
  <si>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</si>
  <si>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</si>
  <si>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</si>
  <si>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</si>
  <si>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</si>
  <si>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</si>
  <si>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</si>
  <si>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</si>
  <si>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</si>
  <si>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</si>
  <si>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</si>
  <si>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</si>
  <si>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</si>
  <si>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</si>
  <si>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</si>
  <si>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</si>
  <si>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</si>
  <si>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</si>
  <si>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</si>
  <si>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</si>
  <si>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</si>
  <si>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</si>
  <si>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</si>
  <si>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</si>
  <si>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</si>
  <si>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</si>
  <si>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</si>
  <si>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</si>
  <si>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</si>
  <si>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</si>
  <si>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</si>
  <si>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</si>
  <si>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</si>
  <si>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</si>
  <si>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</si>
  <si>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</si>
  <si>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</si>
  <si>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</si>
  <si>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</si>
  <si>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</si>
  <si>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</si>
  <si>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</si>
  <si>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</si>
  <si>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</si>
  <si>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</si>
  <si>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</si>
  <si>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</si>
  <si>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</si>
  <si>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</si>
  <si>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</si>
  <si>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</si>
  <si>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</si>
  <si>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</si>
  <si>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</si>
  <si>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</si>
  <si>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</si>
  <si>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</si>
  <si>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</si>
  <si>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</si>
  <si>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</si>
  <si>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</si>
  <si>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</si>
  <si>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</si>
  <si>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</si>
  <si>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</si>
  <si>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</si>
  <si>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</si>
  <si>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</si>
  <si>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</si>
  <si>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</si>
  <si>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</si>
  <si>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</si>
  <si>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</si>
  <si>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</si>
  <si>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</si>
  <si>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</si>
  <si>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</si>
  <si>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</si>
  <si>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</si>
  <si>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</si>
  <si>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</si>
  <si>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</si>
  <si>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</si>
  <si>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</si>
  <si>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</si>
  <si>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</si>
  <si>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</si>
  <si>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</si>
  <si>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</si>
  <si>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</si>
  <si>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</si>
  <si>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</si>
  <si>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</si>
  <si>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</si>
  <si>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</si>
  <si>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</si>
  <si>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</si>
  <si>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</si>
  <si>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</si>
  <si>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</si>
  <si>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</si>
  <si>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</si>
  <si>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</si>
  <si>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</si>
  <si>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</si>
  <si>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</si>
  <si>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</si>
  <si>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</si>
  <si>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</si>
  <si>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</si>
  <si>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</si>
  <si>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</si>
  <si>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</si>
  <si>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</si>
  <si>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</si>
  <si>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</si>
  <si>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</si>
  <si>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</si>
  <si>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</si>
  <si>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</si>
  <si>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</si>
  <si>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</si>
  <si>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</si>
  <si>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</si>
  <si>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</si>
  <si>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</si>
  <si>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</si>
  <si>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</si>
  <si>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</si>
  <si>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</si>
  <si>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</si>
  <si>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</si>
  <si>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</si>
  <si>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</si>
  <si>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</si>
  <si>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</si>
  <si>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</si>
  <si>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</si>
  <si>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</si>
  <si>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</si>
  <si>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</si>
  <si>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</si>
  <si>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</si>
  <si>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</si>
  <si>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</si>
  <si>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</si>
  <si>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</si>
  <si>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</si>
  <si>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</si>
  <si>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</si>
  <si>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</si>
  <si>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</si>
  <si>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</si>
  <si>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</si>
  <si>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</si>
  <si>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</si>
  <si>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</si>
  <si>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</si>
  <si>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</si>
  <si>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</si>
  <si>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</si>
  <si>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</si>
  <si>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</si>
  <si>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</si>
  <si>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</si>
  <si>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</si>
  <si>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</si>
  <si>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</si>
  <si>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</si>
  <si>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</si>
  <si>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</si>
  <si>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</si>
  <si>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</si>
  <si>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</si>
  <si>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</si>
  <si>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</si>
  <si>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</si>
  <si>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</si>
  <si>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</si>
  <si>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</si>
  <si>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</si>
  <si>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</si>
  <si>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</si>
  <si>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</si>
  <si>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</si>
  <si>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</si>
  <si>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</si>
  <si>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</si>
  <si>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</si>
  <si>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</si>
  <si>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</si>
  <si>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</si>
  <si>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</si>
  <si>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</si>
  <si>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</si>
  <si>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</si>
  <si>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</si>
  <si>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</si>
  <si>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</si>
  <si>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</si>
  <si>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</si>
  <si>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</si>
  <si>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</si>
  <si>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</si>
  <si>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</si>
  <si>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</si>
  <si>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</si>
  <si>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</si>
  <si>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</si>
  <si>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</si>
  <si>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</si>
  <si>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</si>
  <si>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</si>
  <si>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</si>
  <si>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</si>
  <si>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</si>
  <si>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</si>
  <si>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</si>
  <si>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</si>
  <si>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</si>
  <si>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</si>
  <si>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</si>
  <si>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</si>
  <si>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</si>
  <si>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</si>
  <si>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</si>
  <si>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</si>
  <si>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</si>
  <si>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</si>
  <si>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</si>
  <si>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</si>
  <si>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</si>
  <si>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</si>
  <si>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</si>
  <si>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</si>
  <si>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</si>
  <si>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</si>
  <si>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</si>
  <si>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</si>
  <si>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</si>
  <si>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</si>
  <si>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</si>
  <si>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</si>
  <si>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</si>
  <si>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</si>
  <si>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</si>
  <si>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</si>
  <si>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</si>
  <si>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</si>
  <si>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</si>
  <si>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</si>
  <si>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</si>
  <si>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</si>
  <si>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</si>
  <si>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</si>
  <si>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</si>
  <si>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</si>
  <si>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</si>
  <si>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</si>
  <si>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</si>
  <si>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</si>
  <si>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</si>
  <si>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</si>
  <si>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</si>
  <si>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</si>
  <si>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</si>
  <si>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</si>
  <si>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</si>
  <si>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</si>
  <si>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</si>
  <si>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</si>
  <si>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</si>
  <si>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</si>
  <si>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</si>
  <si>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</si>
  <si>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</si>
  <si>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</si>
  <si>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</si>
  <si>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</si>
  <si>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</si>
  <si>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</si>
  <si>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</si>
  <si>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</si>
  <si>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</si>
  <si>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</si>
  <si>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</si>
  <si>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</si>
  <si>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</si>
  <si>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</si>
  <si>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</si>
  <si>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</si>
  <si>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</si>
  <si>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</si>
  <si>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</si>
  <si>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</si>
  <si>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</si>
  <si>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</si>
  <si>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</si>
  <si>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</si>
  <si>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</si>
  <si>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</si>
  <si>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</si>
  <si>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</si>
  <si>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</si>
  <si>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</si>
  <si>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</si>
  <si>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</si>
  <si>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</si>
  <si>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</si>
  <si>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</si>
  <si>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</si>
  <si>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</si>
  <si>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</si>
  <si>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</si>
  <si>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</si>
  <si>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</si>
  <si>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</si>
  <si>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</si>
  <si>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</si>
  <si>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</si>
  <si>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</si>
  <si>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</si>
  <si>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</si>
  <si>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</si>
  <si>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</si>
  <si>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</si>
  <si>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</si>
  <si>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</si>
  <si>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</si>
  <si>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</si>
  <si>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</si>
  <si>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</si>
  <si>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</si>
  <si>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</si>
  <si>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</si>
  <si>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</si>
  <si>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</si>
  <si>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</si>
  <si>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</si>
  <si>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</si>
  <si>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</si>
  <si>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</si>
  <si>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</si>
  <si>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</si>
  <si>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</si>
  <si>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</si>
  <si>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</si>
  <si>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</si>
  <si>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</si>
  <si>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</si>
  <si>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</si>
  <si>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</si>
  <si>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</si>
  <si>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</si>
  <si>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</si>
  <si>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</si>
  <si>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</si>
  <si>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</si>
  <si>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</si>
  <si>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</si>
  <si>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</si>
  <si>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</si>
  <si>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</si>
  <si>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</si>
  <si>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</si>
  <si>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</si>
  <si>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</si>
  <si>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</si>
  <si>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</si>
  <si>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</si>
  <si>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</si>
  <si>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</si>
  <si>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</si>
  <si>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</si>
  <si>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</si>
  <si>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</si>
  <si>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</si>
  <si>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</si>
  <si>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</si>
  <si>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</si>
  <si>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</si>
  <si>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</si>
  <si>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</si>
  <si>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</si>
  <si>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</si>
  <si>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</si>
  <si>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</si>
  <si>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</si>
  <si>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</si>
  <si>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</si>
  <si>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</si>
  <si>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</si>
  <si>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</si>
  <si>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</si>
  <si>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</si>
  <si>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</si>
  <si>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</si>
  <si>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</si>
  <si>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</si>
  <si>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</si>
  <si>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</si>
  <si>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</si>
  <si>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</si>
  <si>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</si>
  <si>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</si>
  <si>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</si>
  <si>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</si>
  <si>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</si>
  <si>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</si>
  <si>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</si>
  <si>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</si>
  <si>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</si>
  <si>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</si>
  <si>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</si>
  <si>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</si>
  <si>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</si>
  <si>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</si>
  <si>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</si>
  <si>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</si>
  <si>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</si>
  <si>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</si>
  <si>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</si>
  <si>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</si>
  <si>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</si>
  <si>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</si>
  <si>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</si>
  <si>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</si>
  <si>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</si>
  <si>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</si>
  <si>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</si>
  <si>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</si>
  <si>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</si>
  <si>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</si>
  <si>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</si>
  <si>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</si>
  <si>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</si>
  <si>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</si>
  <si>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</si>
  <si>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</si>
  <si>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</si>
  <si>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</si>
  <si>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</si>
  <si>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</si>
  <si>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</si>
  <si>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</si>
  <si>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</si>
  <si>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</si>
  <si>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</si>
  <si>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</si>
  <si>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</si>
  <si>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</si>
  <si>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</si>
  <si>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</si>
  <si>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</si>
  <si>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</si>
  <si>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</si>
  <si>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</si>
  <si>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</si>
  <si>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</si>
  <si>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</si>
  <si>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</si>
  <si>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</si>
  <si>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</si>
  <si>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</si>
  <si>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</si>
  <si>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</si>
  <si>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</si>
  <si>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</si>
  <si>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</si>
  <si>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</si>
  <si>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</si>
  <si>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</si>
  <si>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</si>
  <si>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</si>
  <si>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</si>
  <si>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</si>
  <si>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</si>
  <si>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</si>
  <si>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</si>
  <si>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</si>
  <si>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</si>
  <si>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</si>
  <si>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</si>
  <si>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</si>
  <si>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</si>
  <si>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</si>
  <si>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</si>
  <si>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</si>
  <si>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</si>
  <si>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</si>
  <si>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</si>
  <si>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</si>
  <si>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</si>
  <si>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</si>
  <si>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</si>
  <si>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</si>
  <si>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</si>
  <si>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</si>
  <si>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</si>
  <si>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</si>
  <si>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</si>
  <si>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</si>
  <si>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</si>
  <si>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</si>
  <si>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</si>
  <si>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</si>
  <si>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</si>
  <si>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</si>
  <si>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</si>
  <si>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</si>
  <si>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</si>
  <si>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</si>
  <si>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</si>
  <si>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</si>
  <si>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</si>
  <si>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</si>
  <si>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</si>
  <si>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</si>
  <si>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</si>
  <si>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</si>
  <si>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</si>
  <si>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</si>
  <si>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</si>
  <si>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</si>
  <si>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</si>
  <si>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</si>
  <si>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</si>
  <si>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</si>
  <si>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</si>
  <si>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</si>
  <si>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</si>
  <si>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</si>
  <si>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</si>
  <si>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</si>
  <si>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</si>
  <si>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</si>
  <si>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</si>
  <si>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</si>
  <si>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</si>
  <si>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</si>
  <si>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</si>
  <si>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</si>
  <si>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</si>
  <si>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</si>
  <si>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</si>
  <si>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</si>
  <si>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</si>
  <si>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</si>
  <si>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</si>
  <si>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</si>
  <si>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</si>
  <si>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</si>
  <si>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</si>
  <si>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</si>
  <si>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</si>
  <si>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</si>
  <si>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</si>
  <si>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</si>
  <si>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</si>
  <si>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</si>
  <si>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</si>
  <si>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</si>
  <si>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</si>
  <si>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</si>
  <si>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</si>
  <si>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</si>
  <si>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</si>
  <si>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</si>
  <si>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</si>
  <si>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</si>
  <si>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</si>
  <si>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</si>
  <si>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</si>
  <si>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</si>
  <si>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</si>
  <si>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</si>
  <si>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</si>
  <si>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</si>
  <si>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</si>
  <si>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</si>
  <si>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</si>
  <si>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</si>
  <si>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</si>
  <si>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</si>
  <si>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</si>
  <si>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</si>
  <si>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</si>
  <si>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</si>
  <si>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</si>
  <si>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</si>
  <si>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</si>
  <si>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</si>
  <si>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</si>
  <si>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</si>
  <si>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</si>
  <si>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</si>
  <si>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</si>
  <si>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</si>
  <si>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</si>
  <si>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</si>
  <si>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</si>
  <si>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</si>
  <si>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</si>
  <si>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</si>
  <si>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</si>
  <si>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</si>
  <si>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</si>
  <si>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</si>
  <si>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</si>
  <si>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</si>
  <si>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</si>
  <si>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</si>
  <si>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</si>
  <si>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</si>
  <si>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</si>
  <si>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</si>
  <si>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</si>
  <si>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</si>
  <si>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</si>
  <si>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</si>
  <si>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</si>
  <si>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</si>
  <si>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</si>
  <si>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</si>
  <si>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</si>
  <si>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</si>
  <si>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</si>
  <si>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</si>
  <si>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</si>
  <si>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</si>
  <si>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</si>
  <si>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</si>
  <si>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</si>
  <si>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</si>
  <si>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</si>
  <si>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</si>
  <si>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</si>
  <si>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</si>
  <si>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</si>
  <si>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</si>
  <si>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</si>
  <si>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</si>
  <si>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</si>
  <si>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</si>
  <si>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</si>
  <si>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</si>
  <si>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</si>
  <si>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</si>
  <si>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</si>
  <si>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</si>
  <si>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</si>
  <si>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</si>
  <si>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</si>
  <si>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</si>
  <si>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</si>
  <si>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</si>
  <si>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</si>
  <si>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</si>
  <si>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</si>
  <si>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</si>
  <si>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</si>
  <si>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</si>
  <si>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</si>
  <si>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</si>
  <si>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</si>
  <si>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</si>
  <si>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</si>
  <si>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</si>
  <si>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</si>
  <si>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</si>
  <si>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</si>
  <si>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</si>
  <si>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</si>
  <si>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</si>
  <si>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</si>
  <si>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</si>
  <si>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</si>
  <si>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</si>
  <si>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</si>
  <si>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</si>
  <si>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</si>
  <si>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</si>
  <si>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</si>
  <si>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</si>
  <si>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</si>
  <si>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</si>
  <si>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</si>
  <si>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</si>
  <si>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</si>
  <si>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</si>
  <si>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</si>
  <si>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</si>
  <si>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</si>
  <si>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</si>
  <si>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</si>
  <si>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</si>
  <si>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</si>
  <si>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</si>
  <si>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</si>
  <si>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</si>
  <si>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</si>
  <si>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</si>
  <si>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</si>
  <si>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</si>
  <si>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</si>
  <si>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</si>
  <si>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</si>
  <si>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</si>
  <si>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</si>
  <si>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</si>
  <si>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</si>
  <si>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</si>
  <si>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</si>
  <si>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</si>
  <si>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</si>
  <si>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</si>
  <si>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</si>
  <si>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</si>
  <si>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</si>
  <si>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</si>
  <si>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</si>
  <si>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</si>
  <si>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</si>
  <si>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</si>
  <si>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</si>
  <si>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</si>
  <si>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</si>
  <si>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</si>
  <si>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</si>
  <si>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</si>
  <si>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</si>
  <si>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</si>
  <si>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</si>
  <si>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</si>
  <si>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</si>
  <si>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</si>
  <si>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</si>
  <si>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</si>
  <si>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</si>
  <si>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</si>
  <si>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</si>
  <si>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</si>
  <si>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</si>
  <si>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</si>
  <si>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</si>
  <si>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</si>
  <si>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</si>
  <si>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</si>
  <si>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</si>
  <si>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</si>
  <si>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</si>
  <si>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</si>
  <si>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</si>
  <si>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</si>
  <si>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</si>
  <si>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</si>
  <si>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</si>
  <si>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</si>
  <si>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</si>
  <si>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</si>
  <si>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</si>
  <si>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</si>
  <si>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</si>
  <si>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</si>
  <si>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</si>
  <si>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</si>
  <si>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</si>
  <si>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</si>
  <si>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</si>
  <si>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</si>
  <si>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</si>
  <si>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</si>
  <si>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</si>
  <si>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</si>
  <si>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</si>
  <si>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</si>
  <si>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</si>
  <si>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</si>
  <si>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</si>
  <si>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</si>
  <si>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</si>
  <si>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</si>
  <si>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</si>
  <si>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</si>
  <si>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</si>
  <si>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</si>
  <si>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</si>
  <si>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</si>
  <si>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</si>
  <si>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</si>
  <si>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</si>
  <si>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</si>
  <si>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</si>
  <si>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</si>
  <si>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</si>
  <si>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</si>
  <si>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</si>
  <si>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</si>
  <si>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</si>
  <si>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</si>
  <si>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</si>
  <si>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</si>
  <si>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</si>
  <si>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</si>
  <si>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</si>
  <si>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</si>
  <si>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</si>
  <si>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</si>
  <si>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</si>
  <si>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</si>
  <si>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</si>
  <si>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</si>
  <si>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</si>
  <si>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</si>
  <si>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</si>
  <si>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</si>
  <si>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</si>
  <si>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</si>
  <si>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</si>
  <si>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</si>
  <si>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</si>
  <si>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</si>
  <si>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</si>
  <si>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</si>
  <si>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</si>
  <si>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</si>
  <si>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</si>
  <si>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</si>
  <si>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</si>
  <si>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</si>
  <si>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</si>
  <si>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</si>
  <si>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</si>
  <si>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</si>
  <si>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</si>
  <si>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</si>
  <si>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</si>
  <si>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</si>
  <si>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</si>
  <si>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</si>
  <si>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</si>
  <si>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</si>
  <si>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</si>
  <si>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</si>
  <si>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</si>
  <si>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</si>
  <si>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</si>
  <si>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</si>
  <si>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</si>
  <si>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</si>
  <si>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</si>
  <si>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</si>
  <si>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</si>
  <si>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</si>
  <si>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</si>
  <si>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</si>
  <si>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</si>
  <si>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</si>
  <si>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</si>
  <si>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</si>
  <si>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</si>
  <si>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</si>
  <si>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</si>
  <si>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</si>
  <si>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</si>
  <si>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</si>
  <si>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</si>
  <si>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</si>
  <si>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</si>
  <si>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</si>
  <si>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</si>
  <si>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</si>
  <si>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</si>
  <si>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</si>
  <si>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</si>
  <si>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</si>
  <si>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</si>
  <si>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</si>
  <si>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</si>
  <si>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</si>
  <si>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</si>
  <si>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</si>
  <si>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</si>
  <si>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</si>
  <si>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</si>
  <si>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</si>
  <si>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</si>
  <si>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</si>
  <si>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</si>
  <si>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</si>
  <si>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</si>
  <si>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</si>
  <si>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</si>
  <si>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</si>
  <si>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</si>
  <si>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</si>
  <si>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</si>
  <si>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</si>
  <si>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</si>
  <si>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</si>
  <si>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</si>
  <si>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</si>
  <si>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</si>
  <si>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</si>
  <si>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</si>
  <si>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</si>
  <si>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</si>
  <si>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</si>
  <si>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</si>
  <si>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</si>
  <si>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</si>
  <si>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</si>
  <si>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</si>
  <si>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</si>
  <si>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</si>
  <si>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</si>
  <si>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</si>
  <si>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</si>
  <si>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</si>
  <si>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</si>
  <si>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</si>
  <si>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</si>
  <si>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</si>
  <si>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</si>
  <si>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</si>
  <si>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</si>
  <si>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</si>
  <si>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</si>
  <si>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</si>
  <si>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</si>
  <si>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</si>
  <si>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</si>
  <si>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</si>
  <si>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</si>
  <si>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</si>
  <si>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</si>
  <si>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</si>
  <si>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</si>
  <si>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</si>
  <si>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</si>
  <si>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</si>
  <si>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</si>
  <si>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</si>
  <si>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</si>
  <si>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</si>
  <si>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</si>
  <si>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</si>
  <si>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</si>
  <si>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</si>
  <si>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</si>
  <si>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</si>
  <si>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</si>
  <si>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</si>
  <si>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</si>
  <si>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</si>
  <si>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</si>
  <si>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</si>
  <si>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</si>
  <si>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</si>
  <si>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</si>
  <si>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</si>
  <si>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</si>
  <si>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</si>
  <si>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</si>
  <si>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</si>
  <si>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</si>
  <si>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</si>
  <si>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</si>
  <si>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</si>
  <si>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</si>
  <si>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</si>
  <si>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</si>
  <si>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</si>
  <si>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</si>
  <si>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</si>
  <si>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</si>
  <si>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</si>
  <si>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</si>
  <si>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</si>
  <si>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</si>
  <si>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</si>
  <si>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</si>
  <si>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</si>
  <si>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</si>
  <si>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</si>
  <si>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</si>
  <si>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</si>
  <si>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</si>
  <si>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</si>
  <si>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</si>
  <si>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</si>
  <si>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</si>
  <si>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</si>
  <si>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</si>
  <si>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</si>
  <si>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</si>
  <si>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</si>
  <si>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</si>
  <si>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</si>
  <si>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</si>
  <si>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</si>
  <si>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</si>
  <si>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</si>
  <si>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</si>
  <si>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</si>
  <si>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</si>
  <si>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</si>
  <si>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</si>
  <si>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</si>
  <si>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</si>
  <si>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</si>
  <si>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</si>
  <si>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</si>
  <si>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</si>
  <si>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</si>
  <si>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</si>
  <si>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</si>
  <si>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</si>
  <si>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</si>
  <si>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</si>
  <si>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</si>
  <si>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</si>
  <si>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</si>
  <si>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</si>
  <si>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</si>
  <si>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</si>
  <si>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</si>
  <si>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</si>
  <si>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</si>
  <si>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</si>
  <si>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</si>
  <si>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</si>
  <si>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</si>
  <si>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</si>
  <si>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</si>
  <si>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</si>
  <si>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</si>
  <si>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</si>
  <si>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</si>
  <si>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</si>
  <si>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</si>
  <si>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</si>
  <si>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</si>
  <si>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</si>
  <si>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</si>
  <si>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</si>
  <si>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</si>
  <si>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</si>
  <si>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</si>
  <si>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</si>
  <si>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</si>
  <si>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</si>
  <si>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</si>
  <si>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</si>
  <si>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</si>
  <si>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</si>
  <si>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</si>
  <si>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</si>
  <si>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</si>
  <si>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</si>
  <si>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</si>
  <si>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</si>
  <si>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</si>
  <si>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</si>
  <si>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</si>
  <si>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</si>
  <si>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</si>
  <si>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</si>
  <si>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</si>
  <si>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</si>
  <si>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</si>
  <si>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</si>
  <si>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</si>
  <si>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</si>
  <si>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</si>
  <si>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</si>
  <si>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</si>
  <si>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</si>
  <si>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</si>
  <si>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</si>
  <si>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</si>
  <si>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</si>
  <si>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</si>
  <si>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</si>
  <si>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</si>
  <si>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</si>
  <si>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</si>
  <si>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</si>
  <si>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</si>
  <si>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</si>
  <si>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</si>
  <si>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</si>
  <si>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</si>
  <si>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</si>
  <si>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</si>
  <si>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</si>
  <si>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</si>
  <si>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</si>
  <si>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</si>
  <si>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</si>
  <si>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</si>
  <si>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</si>
  <si>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</si>
  <si>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</si>
  <si>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</si>
  <si>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</si>
  <si>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</si>
  <si>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</si>
  <si>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</si>
  <si>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</si>
  <si>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</si>
  <si>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</si>
  <si>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</si>
  <si>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</si>
  <si>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</si>
  <si>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</si>
  <si>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</si>
  <si>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</si>
  <si>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</si>
  <si>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</si>
  <si>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</si>
  <si>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</si>
  <si>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</si>
  <si>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</si>
  <si>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</si>
  <si>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</si>
  <si>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</si>
  <si>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</si>
  <si>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</si>
  <si>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</si>
  <si>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</si>
  <si>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</si>
  <si>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</si>
  <si>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</si>
  <si>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</si>
  <si>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</si>
  <si>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</si>
  <si>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</si>
  <si>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</si>
  <si>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</si>
  <si>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</si>
  <si>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</si>
  <si>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</si>
  <si>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</si>
  <si>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</si>
  <si>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</si>
  <si>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</si>
  <si>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</si>
  <si>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</si>
  <si>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</si>
  <si>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</si>
  <si>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</si>
  <si>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</si>
  <si>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</si>
  <si>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</si>
  <si>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</si>
  <si>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</si>
  <si>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</si>
  <si>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</si>
  <si>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</si>
  <si>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</si>
  <si>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</si>
  <si>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</si>
  <si>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</si>
  <si>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</si>
  <si>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</si>
  <si>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</si>
  <si>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</si>
  <si>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</si>
  <si>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</si>
  <si>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</si>
  <si>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</si>
  <si>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</si>
  <si>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</si>
  <si>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</si>
  <si>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</si>
  <si>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</si>
  <si>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</si>
  <si>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</si>
  <si>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</si>
  <si>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</si>
  <si>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</si>
  <si>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</si>
  <si>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</si>
  <si>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</si>
  <si>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</si>
  <si>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</si>
  <si>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</si>
  <si>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</si>
  <si>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</si>
  <si>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</si>
  <si>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</si>
  <si>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</si>
  <si>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</si>
  <si>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</si>
  <si>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</si>
  <si>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</si>
  <si>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</si>
  <si>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</si>
  <si>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</si>
  <si>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</si>
  <si>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</si>
  <si>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</si>
  <si>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</si>
  <si>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</si>
  <si>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</si>
  <si>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</si>
  <si>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</si>
  <si>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</si>
  <si>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</si>
  <si>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</si>
  <si>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</si>
  <si>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</si>
  <si>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</si>
  <si>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</si>
  <si>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</si>
  <si>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</si>
  <si>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</si>
  <si>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</si>
  <si>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</si>
  <si>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</si>
  <si>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</si>
  <si>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</si>
  <si>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</si>
  <si>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</si>
  <si>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</si>
  <si>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</si>
  <si>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</si>
  <si>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</si>
  <si>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</si>
  <si>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</si>
  <si>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</si>
  <si>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</si>
  <si>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</si>
  <si>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</si>
  <si>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</si>
  <si>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</si>
  <si>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</si>
  <si>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</si>
  <si>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</si>
  <si>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</si>
  <si>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</si>
  <si>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</si>
  <si>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</si>
  <si>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</si>
  <si>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</si>
  <si>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</si>
  <si>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</si>
  <si>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</si>
  <si>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</si>
  <si>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</si>
  <si>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</si>
  <si>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</si>
  <si>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</si>
  <si>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</si>
  <si>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</si>
  <si>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</si>
  <si>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</si>
  <si>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</si>
  <si>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</si>
  <si>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</si>
  <si>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</si>
  <si>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</si>
  <si>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</si>
  <si>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</si>
  <si>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</si>
  <si>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</si>
  <si>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</si>
  <si>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</si>
  <si>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</si>
  <si>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</si>
  <si>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</si>
  <si>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</si>
  <si>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</si>
  <si>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</si>
  <si>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</si>
  <si>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</si>
  <si>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</si>
  <si>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</si>
  <si>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</si>
  <si>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</si>
  <si>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</si>
  <si>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</si>
  <si>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</si>
  <si>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</si>
  <si>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</si>
  <si>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</si>
  <si>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</si>
  <si>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</si>
  <si>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</si>
  <si>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</si>
  <si>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</si>
  <si>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</si>
  <si>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</si>
  <si>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</si>
  <si>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</si>
  <si>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</si>
  <si>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</si>
  <si>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</si>
  <si>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</si>
  <si>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</si>
  <si>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</si>
  <si>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</si>
  <si>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</si>
  <si>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</si>
  <si>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</si>
  <si>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</si>
  <si>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</si>
  <si>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</si>
  <si>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</si>
  <si>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</si>
  <si>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</si>
  <si>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</si>
  <si>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</si>
  <si>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</si>
  <si>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</si>
  <si>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</si>
  <si>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</si>
  <si>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</si>
  <si>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</si>
  <si>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</si>
  <si>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</si>
  <si>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</si>
  <si>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</si>
  <si>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</si>
  <si>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</si>
  <si>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</si>
  <si>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</si>
  <si>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</si>
  <si>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</si>
  <si>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</si>
  <si>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</si>
  <si>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</si>
  <si>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</si>
  <si>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</si>
  <si>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</si>
  <si>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</si>
  <si>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</si>
  <si>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</si>
  <si>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</si>
  <si>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</si>
  <si>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</si>
  <si>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</si>
  <si>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</si>
  <si>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</si>
  <si>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</si>
  <si>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</si>
  <si>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</si>
  <si>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</si>
  <si>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</si>
  <si>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</si>
  <si>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</si>
  <si>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</si>
  <si>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</si>
  <si>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</si>
  <si>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</si>
  <si>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</si>
  <si>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</si>
  <si>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</si>
  <si>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</si>
  <si>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</si>
  <si>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</si>
  <si>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</si>
  <si>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</si>
  <si>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</si>
  <si>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</si>
  <si>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</si>
  <si>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</si>
  <si>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</si>
  <si>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</si>
  <si>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</si>
  <si>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</si>
  <si>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</si>
  <si>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</si>
  <si>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</si>
  <si>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</si>
  <si>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</si>
  <si>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</si>
  <si>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</si>
  <si>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</si>
  <si>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</si>
  <si>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</si>
  <si>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</si>
  <si>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</si>
  <si>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</si>
  <si>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</si>
  <si>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</si>
  <si>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</si>
  <si>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</si>
  <si>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</si>
  <si>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</si>
  <si>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</si>
  <si>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</si>
  <si>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</si>
  <si>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</si>
  <si>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</si>
  <si>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</si>
  <si>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</si>
  <si>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</si>
  <si>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</si>
  <si>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</si>
  <si>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</si>
  <si>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</si>
  <si>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</si>
  <si>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</si>
  <si>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</si>
  <si>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</si>
  <si>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</si>
  <si>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</si>
  <si>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</si>
  <si>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</si>
  <si>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</si>
  <si>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</si>
  <si>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</si>
  <si>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</si>
  <si>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</si>
  <si>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</si>
  <si>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</si>
  <si>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</si>
  <si>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</si>
  <si>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</si>
  <si>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</si>
  <si>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</si>
  <si>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</si>
  <si>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</si>
  <si>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</si>
  <si>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</si>
  <si>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</si>
  <si>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</si>
  <si>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</si>
  <si>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</si>
  <si>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</si>
  <si>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</si>
  <si>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</si>
  <si>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</si>
  <si>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</si>
  <si>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</si>
  <si>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</si>
  <si>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</si>
  <si>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</si>
  <si>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</si>
  <si>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</si>
  <si>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</si>
  <si>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</si>
  <si>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</si>
  <si>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</si>
  <si>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</si>
  <si>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</si>
  <si>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</si>
  <si>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</si>
  <si>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</si>
  <si>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</si>
  <si>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</si>
  <si>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</si>
  <si>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</si>
  <si>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</si>
  <si>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</si>
  <si>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</si>
  <si>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</si>
  <si>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</si>
  <si>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</si>
  <si>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</si>
  <si>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</si>
  <si>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</si>
  <si>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</si>
  <si>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</si>
  <si>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</si>
  <si>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</si>
  <si>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</si>
  <si>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</si>
  <si>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</si>
  <si>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</si>
  <si>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</si>
  <si>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</si>
  <si>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</si>
  <si>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</si>
  <si>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</si>
  <si>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</si>
  <si>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</si>
  <si>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</si>
  <si>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</si>
  <si>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</si>
  <si>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</si>
  <si>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</si>
  <si>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</si>
  <si>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</si>
  <si>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</si>
  <si>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</si>
  <si>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</si>
  <si>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</si>
  <si>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</si>
  <si>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</si>
  <si>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</si>
  <si>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</si>
  <si>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</si>
  <si>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</si>
  <si>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</si>
  <si>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</si>
  <si>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</si>
  <si>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</si>
  <si>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</si>
  <si>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</si>
  <si>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</si>
  <si>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</si>
  <si>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</si>
  <si>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</si>
  <si>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</si>
  <si>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</si>
  <si>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</si>
  <si>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</si>
  <si>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</si>
  <si>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</si>
  <si>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</si>
  <si>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</si>
  <si>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</si>
  <si>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</si>
  <si>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</si>
  <si>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</si>
  <si>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</si>
  <si>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</si>
  <si>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</si>
  <si>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</si>
  <si>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</si>
  <si>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</si>
  <si>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</si>
  <si>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</si>
  <si>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</si>
  <si>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</si>
  <si>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</si>
  <si>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</si>
  <si>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</si>
  <si>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</si>
  <si>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</si>
  <si>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</si>
  <si>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</si>
  <si>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</si>
  <si>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</si>
  <si>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</si>
  <si>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</si>
  <si>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</si>
  <si>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</si>
  <si>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</si>
  <si>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</si>
  <si>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</si>
  <si>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</si>
  <si>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</si>
  <si>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</si>
  <si>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</si>
  <si>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</si>
  <si>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</si>
  <si>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</si>
  <si>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</si>
  <si>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</si>
  <si>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</si>
  <si>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</si>
  <si>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</si>
  <si>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</si>
  <si>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</si>
  <si>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</si>
  <si>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</si>
  <si>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</si>
  <si>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</si>
  <si>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</si>
  <si>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</si>
  <si>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</si>
  <si>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</si>
  <si>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</si>
  <si>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</si>
  <si>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</si>
  <si>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</si>
  <si>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</si>
  <si>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</si>
  <si>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</si>
  <si>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</si>
  <si>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</si>
  <si>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</si>
  <si>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</si>
  <si>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</si>
  <si>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</si>
  <si>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</si>
  <si>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</si>
  <si>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</si>
  <si>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</si>
  <si>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</si>
  <si>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</si>
  <si>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</si>
  <si>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</si>
  <si>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</si>
  <si>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</si>
  <si>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</si>
  <si>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</si>
  <si>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</si>
  <si>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</si>
  <si>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</si>
  <si>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</si>
  <si>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</si>
  <si>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</si>
  <si>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</si>
  <si>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</si>
  <si>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</si>
  <si>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</si>
  <si>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</si>
  <si>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</si>
  <si>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</si>
  <si>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</si>
  <si>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</si>
  <si>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</si>
  <si>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</si>
  <si>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</si>
  <si>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</si>
  <si>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</si>
  <si>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</si>
  <si>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</si>
  <si>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</si>
  <si>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</si>
  <si>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</si>
  <si>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</si>
  <si>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</si>
  <si>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</si>
  <si>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</si>
  <si>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</si>
  <si>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</si>
  <si>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</si>
  <si>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</si>
  <si>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</si>
  <si>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</si>
  <si>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</si>
  <si>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</si>
  <si>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</si>
  <si>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</si>
  <si>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</si>
  <si>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</si>
  <si>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</si>
  <si>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</si>
  <si>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</si>
  <si>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</si>
  <si>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</si>
  <si>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</si>
  <si>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</si>
  <si>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</si>
  <si>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</si>
  <si>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</si>
  <si>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</si>
  <si>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</si>
  <si>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</si>
  <si>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</si>
  <si>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</si>
  <si>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</si>
  <si>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</si>
  <si>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</si>
  <si>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</si>
  <si>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</si>
  <si>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</si>
  <si>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</si>
  <si>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</si>
  <si>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</si>
  <si>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</si>
  <si>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</si>
  <si>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</si>
  <si>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</si>
  <si>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</si>
  <si>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</si>
  <si>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</si>
  <si>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</si>
  <si>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</si>
  <si>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</si>
  <si>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</si>
  <si>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</si>
  <si>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</si>
  <si>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</si>
  <si>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</si>
  <si>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</si>
  <si>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</si>
  <si>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</si>
  <si>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</si>
  <si>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</si>
  <si>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</si>
  <si>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</si>
  <si>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</si>
  <si>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</si>
  <si>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</si>
  <si>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</si>
  <si>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</si>
  <si>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</si>
  <si>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</si>
  <si>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</si>
  <si>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</si>
  <si>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</si>
  <si>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</si>
  <si>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</si>
  <si>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</si>
  <si>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</si>
  <si>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</si>
  <si>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</si>
  <si>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</si>
  <si>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</si>
  <si>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</si>
  <si>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</si>
  <si>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</si>
  <si>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</si>
  <si>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</si>
  <si>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</si>
  <si>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</si>
  <si>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</si>
  <si>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</si>
  <si>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</si>
  <si>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</si>
  <si>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</si>
  <si>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</si>
  <si>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</si>
  <si>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</si>
  <si>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</si>
  <si>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</si>
  <si>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</si>
  <si>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</si>
  <si>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</si>
  <si>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</si>
  <si>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</si>
  <si>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</si>
  <si>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</si>
  <si>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</si>
  <si>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</si>
  <si>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</si>
  <si>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</si>
  <si>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</si>
  <si>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</si>
  <si>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</si>
  <si>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</si>
  <si>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</si>
  <si>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</si>
  <si>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</si>
  <si>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</si>
  <si>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</si>
  <si>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</si>
  <si>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</si>
  <si>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</si>
  <si>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</si>
  <si>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</si>
  <si>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</si>
  <si>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</si>
  <si>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</si>
  <si>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</si>
  <si>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</si>
  <si>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</si>
  <si>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</si>
  <si>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</si>
  <si>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</si>
  <si>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</si>
  <si>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</si>
  <si>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</si>
  <si>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</si>
  <si>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</si>
  <si>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</si>
  <si>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</si>
  <si>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</si>
  <si>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</si>
  <si>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</si>
  <si>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</si>
  <si>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</si>
  <si>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</si>
  <si>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</si>
  <si>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</si>
  <si>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</si>
  <si>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</si>
  <si>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</si>
  <si>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</si>
  <si>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</si>
  <si>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</si>
  <si>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</si>
  <si>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</si>
  <si>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</si>
  <si>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</si>
  <si>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</si>
  <si>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</si>
  <si>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</si>
  <si>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</si>
  <si>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</si>
  <si>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</si>
  <si>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</si>
  <si>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</si>
  <si>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</si>
  <si>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</si>
  <si>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</si>
  <si>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</si>
  <si>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</si>
  <si>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</si>
  <si>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</si>
  <si>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</si>
  <si>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</si>
  <si>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</si>
  <si>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</si>
  <si>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</si>
  <si>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</si>
  <si>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</si>
  <si>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</si>
  <si>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</si>
  <si>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</si>
  <si>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</si>
  <si>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</si>
  <si>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</si>
  <si>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</si>
  <si>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</si>
  <si>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</si>
  <si>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</si>
  <si>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</si>
  <si>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</si>
  <si>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</si>
  <si>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</si>
  <si>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</si>
  <si>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</si>
  <si>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</si>
  <si>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</si>
  <si>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</si>
  <si>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</si>
  <si>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</si>
  <si>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</si>
  <si>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</si>
  <si>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</si>
  <si>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</si>
  <si>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</si>
  <si>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</si>
  <si>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</si>
  <si>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</si>
  <si>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</si>
  <si>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</si>
  <si>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</si>
  <si>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</si>
  <si>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</si>
  <si>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</si>
  <si>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</si>
  <si>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</si>
  <si>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</si>
  <si>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</si>
  <si>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</si>
  <si>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</si>
  <si>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</si>
  <si>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</si>
  <si>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</si>
  <si>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</si>
  <si>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</si>
  <si>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</si>
  <si>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</si>
  <si>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</si>
  <si>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</si>
  <si>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</si>
  <si>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</si>
  <si>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</si>
  <si>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</si>
  <si>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</si>
  <si>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</si>
  <si>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</si>
  <si>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</si>
  <si>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</si>
  <si>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</si>
  <si>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</si>
  <si>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</si>
  <si>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</si>
  <si>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</si>
  <si>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</si>
  <si>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</si>
  <si>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</si>
  <si>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</si>
  <si>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</si>
  <si>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</si>
  <si>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</si>
  <si>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</si>
  <si>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</si>
  <si>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</si>
  <si>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</si>
  <si>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</si>
  <si>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</si>
  <si>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</si>
  <si>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</si>
  <si>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</si>
  <si>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</si>
  <si>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</si>
  <si>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</si>
  <si>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</si>
  <si>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</si>
  <si>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</si>
  <si>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</si>
  <si>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</si>
  <si>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</si>
  <si>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</si>
  <si>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</si>
  <si>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</si>
  <si>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</si>
  <si>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</si>
  <si>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</si>
  <si>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</si>
  <si>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</si>
  <si>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</si>
  <si>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</si>
  <si>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</si>
  <si>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</si>
  <si>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</si>
  <si>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</si>
  <si>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</si>
  <si>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</si>
  <si>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</si>
  <si>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</si>
  <si>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</si>
  <si>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</si>
  <si>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</si>
  <si>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</si>
  <si>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</si>
  <si>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</si>
  <si>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</si>
  <si>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</si>
  <si>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</si>
  <si>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</si>
  <si>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</si>
  <si>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</si>
  <si>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</si>
  <si>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</si>
  <si>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</si>
  <si>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</si>
  <si>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</si>
  <si>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</si>
  <si>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</si>
  <si>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</si>
  <si>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</si>
  <si>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</si>
  <si>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</si>
  <si>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</si>
  <si>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</si>
  <si>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</si>
  <si>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</si>
  <si>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</si>
  <si>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</si>
  <si>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</si>
  <si>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</si>
  <si>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</si>
  <si>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</si>
  <si>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</si>
  <si>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</si>
  <si>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</si>
  <si>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</si>
  <si>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</si>
  <si>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</si>
  <si>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</si>
  <si>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</si>
  <si>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</si>
  <si>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</si>
  <si>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</si>
  <si>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</si>
  <si>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</si>
  <si>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</si>
  <si>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</si>
  <si>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</si>
  <si>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</si>
  <si>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</si>
  <si>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</si>
  <si>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</si>
  <si>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</si>
  <si>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</si>
  <si>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</si>
  <si>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</si>
  <si>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</si>
  <si>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</si>
  <si>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</si>
  <si>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</si>
  <si>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</si>
  <si>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</si>
  <si>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</si>
  <si>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</si>
  <si>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</si>
  <si>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</si>
  <si>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</si>
  <si>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</si>
  <si>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</si>
  <si>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</si>
  <si>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</si>
  <si>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</si>
  <si>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</si>
  <si>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</si>
  <si>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</si>
  <si>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</si>
  <si>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</si>
  <si>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</si>
  <si>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</si>
  <si>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</si>
  <si>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</si>
  <si>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</si>
  <si>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</si>
  <si>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</si>
  <si>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</si>
  <si>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</si>
  <si>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</si>
  <si>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</si>
  <si>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</si>
  <si>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</si>
  <si>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</si>
  <si>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</si>
  <si>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</si>
  <si>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</si>
  <si>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</si>
  <si>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</si>
  <si>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</si>
  <si>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</si>
  <si>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</si>
  <si>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</si>
  <si>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</si>
  <si>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</si>
  <si>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</si>
  <si>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</si>
  <si>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</si>
  <si>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</si>
  <si>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</si>
  <si>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</si>
  <si>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</si>
  <si>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</si>
  <si>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</si>
  <si>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</si>
  <si>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</si>
  <si>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</si>
  <si>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</si>
  <si>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</si>
  <si>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</si>
  <si>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</si>
  <si>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</si>
  <si>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</si>
  <si>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</si>
  <si>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</si>
  <si>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</si>
  <si>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</si>
  <si>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</si>
  <si>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</si>
  <si>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</si>
  <si>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</si>
  <si>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</si>
  <si>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</si>
  <si>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</si>
  <si>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</si>
  <si>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</si>
  <si>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</si>
  <si>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</si>
  <si>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</si>
  <si>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</si>
  <si>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</si>
  <si>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</si>
  <si>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</si>
  <si>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</si>
  <si>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</si>
  <si>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</si>
  <si>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</si>
  <si>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</si>
  <si>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</si>
  <si>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</si>
  <si>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</si>
  <si>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</si>
  <si>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</si>
  <si>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</si>
  <si>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</si>
  <si>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</si>
  <si>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</si>
  <si>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</si>
  <si>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</si>
  <si>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</si>
  <si>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</si>
  <si>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</si>
  <si>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</si>
  <si>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</si>
  <si>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</si>
  <si>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</si>
  <si>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</si>
  <si>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</si>
  <si>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</si>
  <si>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</si>
  <si>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</si>
  <si>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</si>
  <si>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</si>
  <si>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</si>
  <si>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</si>
  <si>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</si>
  <si>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</si>
  <si>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</si>
  <si>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</si>
  <si>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</si>
  <si>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</si>
  <si>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</si>
  <si>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</si>
  <si>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</si>
  <si>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</si>
  <si>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</si>
  <si>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</si>
  <si>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</si>
  <si>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</si>
  <si>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</si>
  <si>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</si>
  <si>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</si>
  <si>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</si>
  <si>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</si>
  <si>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</si>
  <si>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</si>
  <si>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</si>
  <si>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</si>
  <si>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</si>
  <si>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</si>
  <si>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</si>
  <si>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</si>
  <si>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</si>
  <si>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</si>
  <si>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</si>
  <si>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</si>
  <si>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</si>
  <si>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</si>
  <si>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</si>
  <si>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</si>
  <si>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</si>
  <si>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</si>
  <si>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</si>
  <si>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</si>
  <si>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</si>
  <si>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</si>
  <si>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</si>
  <si>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</si>
  <si>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</si>
  <si>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</si>
  <si>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</si>
  <si>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</si>
  <si>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</si>
  <si>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</si>
  <si>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</si>
  <si>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</si>
  <si>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</si>
  <si>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</si>
  <si>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</si>
  <si>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</si>
  <si>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</si>
  <si>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</si>
  <si>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</si>
  <si>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</si>
  <si>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</si>
  <si>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</si>
  <si>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</si>
  <si>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</si>
  <si>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</si>
  <si>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</si>
  <si>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</si>
  <si>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</si>
  <si>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</si>
  <si>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</si>
  <si>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</si>
  <si>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</si>
  <si>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</si>
  <si>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</si>
  <si>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</si>
  <si>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</si>
  <si>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</si>
  <si>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</si>
  <si>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</si>
  <si>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</si>
  <si>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</si>
  <si>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</si>
  <si>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</si>
  <si>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</si>
  <si>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</si>
  <si>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</si>
  <si>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</si>
  <si>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</si>
  <si>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</si>
  <si>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</si>
  <si>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</si>
  <si>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</si>
  <si>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</si>
  <si>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</si>
  <si>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</si>
  <si>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</si>
  <si>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</si>
  <si>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</si>
  <si>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</si>
  <si>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</si>
  <si>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</si>
  <si>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</si>
  <si>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</si>
  <si>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</si>
  <si>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</si>
  <si>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</si>
  <si>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</si>
  <si>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</si>
  <si>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</si>
  <si>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</si>
  <si>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</si>
  <si>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</si>
  <si>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</si>
  <si>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</si>
  <si>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</si>
  <si>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</si>
  <si>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</si>
  <si>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</si>
  <si>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</si>
  <si>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</si>
  <si>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</si>
  <si>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</si>
  <si>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</si>
  <si>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</si>
  <si>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</si>
  <si>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</si>
  <si>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</si>
  <si>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</si>
  <si>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</si>
  <si>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</si>
  <si>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</si>
  <si>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</si>
  <si>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</si>
  <si>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</si>
  <si>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</si>
  <si>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</si>
  <si>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</si>
  <si>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</si>
  <si>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</si>
  <si>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</si>
  <si>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</si>
  <si>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</si>
  <si>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</si>
  <si>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</si>
  <si>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</si>
  <si>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</si>
  <si>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</si>
  <si>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</si>
  <si>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</si>
  <si>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</si>
  <si>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</si>
  <si>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</si>
  <si>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</si>
  <si>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</si>
  <si>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</si>
  <si>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</si>
  <si>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</si>
  <si>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</si>
  <si>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</si>
  <si>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</si>
  <si>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</si>
  <si>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</si>
  <si>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</si>
  <si>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</si>
  <si>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</si>
  <si>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</si>
  <si>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</si>
  <si>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</si>
  <si>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</si>
  <si>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</si>
  <si>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</si>
  <si>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</si>
  <si>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</si>
  <si>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</si>
  <si>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</si>
  <si>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</si>
  <si>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</si>
  <si>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</si>
  <si>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</si>
  <si>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</si>
  <si>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</si>
  <si>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</si>
  <si>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</si>
  <si>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</si>
  <si>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</si>
  <si>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</si>
  <si>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</si>
  <si>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</si>
  <si>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</si>
  <si>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</si>
  <si>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</si>
  <si>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</si>
  <si>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</si>
  <si>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</si>
  <si>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</si>
  <si>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</si>
  <si>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</si>
  <si>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</si>
  <si>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</si>
  <si>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</si>
  <si>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</si>
  <si>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</si>
  <si>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</si>
  <si>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</si>
  <si>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</si>
  <si>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</si>
  <si>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</si>
  <si>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</si>
  <si>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</si>
  <si>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</si>
  <si>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</si>
  <si>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</si>
  <si>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</si>
  <si>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</si>
  <si>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</si>
  <si>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</si>
  <si>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</si>
  <si>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</si>
  <si>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</si>
  <si>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</si>
  <si>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</si>
  <si>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</si>
  <si>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</si>
  <si>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</si>
  <si>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</si>
  <si>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</si>
  <si>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</si>
  <si>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</si>
  <si>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</si>
  <si>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</si>
  <si>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</si>
  <si>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</si>
  <si>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</si>
  <si>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</si>
  <si>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</si>
  <si>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</si>
  <si>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</si>
  <si>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</si>
  <si>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</si>
  <si>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</si>
  <si>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</si>
  <si>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</si>
  <si>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</si>
  <si>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</si>
  <si>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</si>
  <si>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</si>
  <si>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</si>
  <si>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</si>
  <si>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</si>
  <si>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</si>
  <si>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</si>
  <si>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</si>
  <si>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</si>
  <si>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</si>
  <si>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</si>
  <si>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</si>
  <si>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</si>
  <si>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</si>
  <si>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</si>
  <si>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</si>
  <si>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</si>
  <si>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</si>
  <si>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</si>
  <si>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</si>
  <si>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</si>
  <si>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</si>
  <si>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</si>
  <si>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</si>
  <si>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</si>
  <si>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</si>
  <si>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</si>
  <si>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</si>
  <si>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</si>
  <si>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</si>
  <si>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</si>
  <si>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</si>
  <si>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</si>
  <si>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</si>
  <si>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</si>
  <si>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</si>
  <si>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</si>
  <si>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</si>
  <si>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</si>
  <si>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</si>
  <si>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</si>
  <si>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</si>
  <si>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</si>
  <si>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</si>
  <si>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</si>
  <si>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</si>
  <si>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</si>
  <si>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</si>
  <si>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</si>
  <si>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</si>
  <si>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</si>
  <si>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</si>
  <si>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</si>
  <si>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</si>
  <si>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</si>
  <si>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</si>
  <si>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</si>
  <si>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</si>
  <si>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</si>
  <si>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</si>
  <si>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</si>
  <si>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</si>
  <si>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</si>
  <si>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</si>
  <si>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</si>
  <si>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</si>
  <si>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</si>
  <si>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</si>
  <si>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</si>
  <si>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</si>
  <si>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</si>
  <si>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</si>
  <si>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</si>
  <si>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</si>
  <si>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</si>
  <si>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</si>
  <si>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</si>
  <si>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</si>
  <si>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</si>
  <si>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</si>
  <si>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</si>
  <si>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</si>
  <si>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</si>
  <si>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</si>
  <si>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</si>
  <si>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</si>
  <si>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</si>
  <si>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</si>
  <si>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</si>
  <si>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</si>
  <si>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</si>
  <si>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</si>
  <si>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</si>
  <si>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</si>
  <si>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</si>
  <si>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</si>
  <si>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</si>
  <si>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</si>
  <si>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</si>
  <si>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</si>
  <si>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</si>
  <si>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</si>
  <si>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</si>
  <si>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</si>
  <si>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</si>
  <si>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</si>
  <si>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</si>
  <si>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</si>
  <si>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</si>
  <si>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</si>
  <si>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</si>
  <si>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</si>
  <si>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</si>
  <si>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</si>
  <si>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</si>
  <si>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</si>
  <si>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</si>
  <si>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</si>
  <si>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</si>
  <si>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</si>
  <si>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</si>
  <si>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</si>
  <si>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</si>
  <si>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</si>
  <si>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</si>
  <si>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</si>
  <si>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</si>
  <si>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</si>
  <si>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</si>
  <si>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</si>
  <si>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</si>
  <si>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</si>
  <si>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</si>
  <si>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</si>
  <si>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</si>
  <si>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</si>
  <si>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</si>
  <si>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</si>
  <si>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</si>
  <si>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</si>
  <si>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</si>
  <si>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</si>
  <si>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</si>
  <si>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</si>
  <si>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</si>
  <si>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</si>
  <si>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</si>
  <si>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</si>
  <si>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</si>
  <si>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</si>
  <si>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</si>
  <si>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</si>
  <si>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</si>
  <si>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</si>
  <si>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</si>
  <si>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</si>
  <si>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</si>
  <si>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</si>
  <si>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</si>
  <si>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</si>
  <si>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</si>
  <si>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</si>
  <si>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</si>
  <si>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</si>
  <si>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</si>
  <si>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</si>
  <si>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</si>
  <si>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</si>
  <si>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</si>
  <si>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</si>
  <si>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</si>
  <si>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</si>
  <si>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</si>
  <si>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</si>
  <si>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</si>
  <si>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</si>
  <si>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</si>
  <si>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</si>
  <si>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</si>
  <si>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</si>
  <si>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</si>
  <si>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</si>
  <si>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</si>
  <si>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</si>
  <si>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</si>
  <si>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</si>
  <si>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</si>
  <si>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</si>
  <si>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</si>
  <si>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</si>
  <si>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</si>
  <si>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</si>
  <si>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</si>
  <si>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</si>
  <si>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</si>
  <si>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</si>
  <si>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</si>
  <si>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</si>
  <si>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</si>
  <si>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</si>
  <si>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</si>
  <si>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</si>
  <si>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</si>
  <si>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</si>
  <si>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</si>
  <si>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</si>
  <si>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</si>
  <si>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</si>
  <si>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</si>
  <si>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</si>
  <si>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</si>
  <si>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</si>
  <si>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</si>
  <si>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</si>
  <si>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</si>
  <si>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</si>
  <si>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</si>
  <si>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</si>
  <si>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</si>
  <si>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</si>
  <si>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</si>
  <si>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</si>
  <si>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</si>
  <si>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</si>
  <si>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</si>
  <si>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</si>
  <si>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</si>
  <si>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</si>
  <si>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</si>
  <si>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</si>
  <si>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</si>
  <si>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</si>
  <si>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</si>
  <si>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</si>
  <si>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</si>
  <si>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</si>
  <si>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</si>
  <si>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</si>
  <si>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</si>
  <si>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</si>
  <si>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</si>
  <si>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</si>
  <si>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</si>
  <si>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</si>
  <si>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</si>
  <si>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</si>
  <si>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</si>
  <si>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</si>
  <si>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</si>
  <si>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</si>
  <si>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</si>
  <si>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</si>
  <si>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</si>
  <si>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</si>
  <si>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</si>
  <si>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</si>
  <si>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</si>
  <si>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</si>
  <si>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</si>
  <si>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</si>
  <si>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</si>
  <si>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</si>
  <si>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</si>
  <si>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</si>
  <si>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</si>
  <si>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</si>
  <si>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</si>
  <si>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</si>
  <si>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</si>
  <si>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</si>
  <si>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</si>
  <si>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</si>
  <si>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</si>
  <si>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</si>
  <si>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</si>
  <si>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</si>
  <si>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</si>
  <si>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</si>
  <si>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</si>
  <si>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</si>
  <si>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</si>
  <si>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</si>
  <si>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</si>
  <si>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</si>
  <si>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</si>
  <si>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</si>
  <si>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</si>
  <si>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</si>
  <si>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</si>
  <si>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</si>
  <si>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</si>
  <si>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</si>
  <si>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</si>
  <si>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</si>
  <si>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</si>
  <si>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</si>
  <si>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</si>
  <si>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</si>
  <si>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</si>
  <si>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</si>
  <si>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</si>
  <si>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</si>
  <si>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</si>
  <si>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</si>
  <si>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</si>
  <si>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</si>
  <si>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</si>
  <si>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</si>
  <si>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</si>
  <si>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</si>
  <si>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</si>
  <si>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</si>
  <si>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</si>
  <si>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</si>
  <si>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</si>
  <si>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</si>
  <si>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</si>
  <si>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</si>
  <si>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</si>
  <si>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</si>
  <si>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</si>
  <si>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</si>
  <si>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</si>
  <si>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</si>
  <si>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</si>
  <si>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</si>
  <si>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</si>
  <si>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</si>
  <si>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</si>
  <si>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</si>
  <si>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</si>
  <si>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</si>
  <si>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</si>
  <si>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</si>
  <si>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</si>
  <si>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</si>
  <si>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</si>
  <si>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</si>
  <si>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</si>
  <si>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</si>
  <si>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</si>
  <si>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</si>
  <si>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</si>
  <si>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</si>
  <si>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</si>
  <si>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</si>
  <si>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</si>
  <si>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</si>
  <si>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</si>
  <si>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</si>
  <si>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</si>
  <si>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</si>
  <si>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</si>
  <si>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</si>
  <si>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</si>
  <si>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</si>
  <si>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</si>
  <si>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</si>
  <si>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</si>
  <si>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</si>
  <si>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</si>
  <si>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</si>
  <si>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</si>
  <si>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</si>
  <si>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</si>
  <si>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</si>
  <si>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</si>
  <si>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</si>
  <si>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</si>
  <si>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</si>
  <si>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</si>
  <si>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</si>
  <si>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</si>
  <si>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</si>
  <si>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</si>
  <si>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</si>
  <si>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</si>
  <si>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</si>
  <si>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</si>
  <si>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</si>
  <si>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</si>
  <si>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</si>
  <si>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</si>
  <si>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</si>
  <si>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</si>
  <si>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</si>
  <si>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</si>
  <si>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</si>
  <si>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</si>
  <si>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</si>
  <si>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</si>
  <si>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</si>
  <si>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</si>
  <si>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</si>
  <si>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</si>
  <si>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</si>
  <si>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</si>
  <si>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</si>
  <si>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</si>
  <si>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</si>
  <si>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</si>
  <si>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</si>
  <si>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</si>
  <si>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</si>
  <si>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</si>
  <si>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</si>
  <si>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</si>
  <si>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</si>
  <si>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</si>
  <si>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</si>
  <si>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</si>
  <si>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</si>
  <si>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</si>
  <si>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</si>
  <si>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</si>
  <si>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</si>
  <si>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</si>
  <si>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</si>
  <si>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</si>
  <si>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</si>
  <si>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</si>
  <si>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</si>
  <si>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</si>
  <si>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</si>
  <si>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</si>
  <si>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</si>
  <si>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</si>
  <si>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</si>
  <si>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</si>
  <si>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</si>
  <si>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</si>
  <si>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</si>
  <si>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</si>
  <si>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</si>
  <si>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</si>
  <si>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</si>
  <si>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</si>
  <si>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</si>
  <si>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</si>
  <si>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</si>
  <si>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</si>
  <si>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</si>
  <si>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</si>
  <si>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</si>
  <si>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</si>
  <si>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</si>
  <si>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</si>
  <si>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</si>
  <si>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</si>
  <si>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</si>
  <si>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</si>
  <si>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</si>
  <si>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</si>
  <si>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</si>
  <si>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</si>
  <si>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</si>
  <si>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</si>
  <si>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</si>
  <si>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</si>
  <si>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</si>
  <si>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</si>
  <si>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</si>
  <si>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</si>
  <si>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</si>
  <si>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</si>
  <si>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</si>
  <si>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</si>
  <si>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</si>
  <si>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</si>
  <si>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</si>
  <si>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</si>
  <si>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</si>
  <si>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</si>
  <si>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</si>
  <si>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</si>
  <si>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</si>
  <si>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</si>
  <si>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</si>
  <si>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</si>
  <si>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</si>
  <si>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</si>
  <si>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</si>
  <si>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</si>
  <si>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</si>
  <si>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</si>
  <si>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</si>
  <si>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</si>
  <si>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</si>
  <si>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</si>
  <si>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</si>
  <si>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</si>
  <si>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</si>
  <si>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</si>
  <si>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</si>
  <si>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</si>
  <si>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</si>
  <si>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</si>
  <si>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</si>
  <si>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</si>
  <si>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</si>
  <si>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</si>
  <si>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</si>
  <si>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</si>
  <si>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</si>
  <si>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</si>
  <si>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</si>
  <si>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</si>
  <si>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</si>
  <si>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</si>
  <si>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</si>
  <si>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</si>
  <si>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</si>
  <si>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</si>
  <si>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</si>
  <si>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</si>
  <si>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</si>
  <si>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</si>
  <si>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</si>
  <si>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</si>
  <si>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</si>
  <si>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</si>
  <si>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</si>
  <si>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</si>
  <si>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</si>
  <si>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</si>
  <si>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</si>
  <si>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</si>
  <si>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</si>
  <si>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</si>
  <si>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</si>
  <si>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</si>
  <si>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</si>
  <si>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</si>
  <si>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</si>
  <si>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</si>
  <si>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</si>
  <si>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</si>
  <si>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</si>
  <si>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</si>
  <si>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</si>
  <si>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</si>
  <si>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</si>
  <si>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</si>
  <si>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</si>
  <si>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</si>
  <si>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</si>
  <si>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</si>
  <si>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</si>
  <si>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</si>
  <si>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</si>
  <si>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</si>
  <si>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</si>
  <si>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</si>
  <si>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</si>
  <si>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</si>
  <si>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</si>
  <si>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</si>
  <si>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</si>
  <si>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</si>
  <si>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</si>
  <si>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</si>
  <si>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</si>
  <si>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</si>
  <si>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</si>
  <si>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</si>
  <si>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</si>
  <si>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</si>
  <si>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</si>
  <si>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</si>
  <si>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</si>
  <si>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</si>
  <si>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</si>
  <si>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</si>
  <si>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</si>
  <si>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</si>
  <si>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</si>
  <si>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</si>
  <si>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</si>
  <si>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</si>
  <si>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</si>
  <si>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</si>
  <si>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</si>
  <si>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</si>
  <si>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</si>
  <si>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</si>
  <si>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</si>
  <si>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</si>
  <si>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</si>
  <si>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</si>
  <si>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</si>
  <si>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</si>
  <si>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</si>
  <si>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</si>
  <si>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</si>
  <si>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</si>
  <si>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</si>
  <si>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</si>
  <si>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</si>
  <si>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</si>
  <si>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</si>
  <si>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</si>
  <si>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</si>
  <si>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</si>
  <si>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</si>
  <si>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</si>
  <si>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</si>
  <si>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</si>
  <si>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</si>
  <si>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</si>
  <si>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</si>
  <si>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</si>
  <si>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</si>
  <si>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</si>
  <si>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</si>
  <si>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</si>
  <si>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</si>
  <si>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</si>
  <si>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</si>
  <si>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</si>
  <si>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</si>
  <si>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</si>
  <si>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</si>
  <si>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</si>
  <si>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</si>
  <si>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</si>
  <si>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</si>
  <si>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</si>
  <si>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</si>
  <si>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</si>
  <si>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</si>
  <si>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</si>
  <si>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</si>
  <si>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</si>
  <si>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</si>
  <si>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</si>
  <si>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</si>
  <si>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</si>
  <si>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</si>
  <si>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</si>
  <si>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</si>
  <si>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</si>
  <si>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</si>
  <si>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</si>
  <si>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</si>
  <si>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</si>
  <si>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</si>
  <si>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</si>
  <si>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</si>
  <si>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</si>
  <si>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</si>
  <si>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</si>
  <si>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</si>
  <si>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</si>
  <si>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</si>
  <si>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</si>
  <si>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</si>
  <si>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</si>
  <si>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</si>
  <si>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</si>
  <si>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</si>
  <si>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</si>
  <si>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</si>
  <si>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</si>
  <si>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</si>
  <si>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</si>
  <si>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</si>
  <si>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</si>
  <si>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</si>
  <si>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</si>
  <si>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</si>
  <si>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</si>
  <si>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</si>
  <si>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</si>
  <si>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</si>
  <si>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</si>
  <si>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</si>
  <si>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</si>
  <si>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</si>
  <si>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</si>
  <si>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</si>
  <si>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</si>
  <si>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</si>
  <si>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</si>
  <si>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</si>
  <si>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</si>
  <si>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</si>
  <si>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</si>
  <si>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</si>
  <si>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</si>
  <si>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</si>
  <si>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</si>
  <si>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</si>
  <si>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</si>
  <si>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</si>
  <si>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</si>
  <si>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</si>
  <si>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</si>
  <si>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</si>
  <si>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</si>
  <si>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</si>
  <si>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</si>
  <si>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</si>
  <si>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</si>
  <si>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</si>
  <si>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</si>
  <si>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</si>
  <si>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</si>
  <si>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</si>
  <si>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</si>
  <si>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</si>
  <si>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</si>
  <si>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</si>
  <si>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</si>
  <si>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</si>
  <si>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</si>
  <si>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</si>
  <si>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</si>
  <si>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</si>
  <si>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</si>
  <si>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</si>
  <si>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</si>
  <si>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</si>
  <si>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</si>
  <si>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</si>
  <si>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</si>
  <si>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</si>
  <si>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</si>
  <si>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</si>
  <si>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</si>
  <si>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</si>
  <si>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</si>
  <si>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</si>
  <si>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</si>
  <si>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</si>
  <si>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</si>
  <si>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</si>
  <si>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</si>
  <si>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</si>
  <si>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</si>
  <si>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</si>
  <si>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</si>
  <si>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</si>
  <si>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</si>
  <si>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</si>
  <si>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</si>
  <si>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</si>
  <si>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</si>
  <si>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</si>
  <si>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</si>
  <si>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</si>
  <si>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</si>
  <si>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</si>
  <si>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</si>
  <si>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</si>
  <si>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</si>
  <si>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</si>
  <si>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</si>
  <si>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</si>
  <si>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</si>
  <si>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</si>
  <si>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</si>
  <si>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</si>
  <si>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</si>
  <si>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</si>
  <si>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</si>
  <si>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</si>
  <si>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</si>
  <si>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</si>
  <si>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</si>
  <si>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</si>
  <si>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</si>
  <si>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</si>
  <si>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</si>
  <si>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</si>
  <si>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</si>
  <si>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</si>
  <si>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</si>
  <si>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</si>
  <si>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</si>
  <si>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</si>
  <si>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</si>
  <si>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</si>
  <si>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</si>
  <si>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</si>
  <si>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</si>
  <si>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</si>
  <si>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</si>
  <si>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</si>
  <si>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</si>
  <si>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</si>
  <si>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</si>
  <si>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</si>
  <si>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</si>
  <si>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</si>
  <si>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</si>
  <si>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</si>
  <si>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</si>
  <si>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</si>
  <si>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</si>
  <si>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</si>
  <si>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</si>
  <si>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</si>
  <si>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</si>
  <si>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</si>
  <si>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</si>
  <si>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</si>
  <si>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</si>
  <si>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</si>
  <si>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</si>
  <si>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</si>
  <si>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</si>
  <si>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</si>
  <si>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</si>
  <si>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</si>
  <si>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</si>
  <si>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</si>
  <si>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</si>
  <si>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</si>
  <si>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</si>
  <si>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</si>
  <si>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</si>
  <si>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</si>
  <si>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</si>
  <si>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</si>
  <si>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</si>
  <si>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</si>
  <si>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</si>
  <si>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</si>
  <si>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</si>
  <si>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</si>
  <si>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</si>
  <si>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</si>
  <si>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</si>
  <si>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</si>
  <si>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</si>
  <si>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</si>
  <si>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</si>
  <si>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</si>
  <si>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</si>
  <si>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</si>
  <si>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</si>
  <si>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</si>
  <si>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</si>
  <si>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</si>
  <si>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</si>
  <si>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</si>
  <si>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</si>
  <si>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</si>
  <si>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</si>
  <si>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</si>
  <si>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</si>
  <si>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</si>
  <si>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</si>
  <si>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</si>
  <si>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</si>
  <si>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</si>
  <si>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</si>
  <si>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</si>
  <si>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</si>
  <si>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</si>
  <si>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</si>
  <si>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</si>
  <si>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</si>
  <si>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</si>
  <si>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</si>
  <si>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</si>
  <si>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</si>
  <si>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</si>
  <si>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</si>
  <si>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</si>
  <si>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</si>
  <si>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</si>
  <si>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</si>
  <si>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</si>
  <si>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</si>
  <si>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</si>
  <si>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</si>
  <si>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</si>
  <si>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</si>
  <si>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</si>
  <si>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</si>
  <si>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</si>
  <si>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</si>
  <si>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</si>
  <si>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</si>
  <si>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</si>
  <si>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</si>
  <si>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</si>
  <si>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</si>
  <si>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</si>
  <si>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</si>
  <si>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</si>
  <si>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</si>
  <si>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</si>
  <si>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</si>
  <si>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</si>
  <si>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</si>
  <si>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</si>
  <si>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</si>
  <si>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</si>
  <si>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</si>
  <si>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</si>
  <si>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</si>
  <si>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</si>
  <si>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</si>
  <si>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</si>
  <si>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</si>
  <si>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</si>
  <si>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</si>
  <si>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</si>
  <si>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</si>
  <si>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</si>
  <si>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</si>
  <si>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</si>
  <si>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</si>
  <si>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</si>
  <si>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</si>
  <si>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</si>
  <si>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</si>
  <si>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</si>
  <si>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</si>
  <si>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</si>
  <si>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</si>
  <si>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</si>
  <si>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</si>
  <si>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</si>
  <si>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</si>
  <si>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</si>
  <si>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</si>
  <si>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</si>
  <si>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</si>
  <si>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</si>
  <si>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</si>
  <si>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</si>
  <si>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</si>
  <si>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</si>
  <si>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</si>
  <si>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</si>
  <si>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</si>
  <si>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</si>
  <si>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</si>
  <si>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</si>
  <si>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</si>
  <si>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</si>
  <si>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</si>
  <si>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</si>
  <si>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</si>
  <si>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</si>
  <si>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</si>
  <si>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</si>
  <si>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</si>
  <si>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</si>
  <si>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</si>
  <si>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</si>
  <si>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</si>
  <si>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</si>
  <si>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</si>
  <si>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</si>
  <si>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</si>
  <si>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</si>
  <si>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</si>
  <si>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</si>
  <si>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</si>
  <si>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</si>
  <si>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</si>
  <si>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</si>
  <si>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</si>
  <si>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</si>
  <si>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</si>
  <si>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</si>
  <si>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</si>
  <si>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</si>
  <si>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</si>
  <si>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</si>
  <si>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</si>
  <si>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</si>
  <si>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</si>
  <si>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</si>
  <si>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</si>
  <si>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</si>
  <si>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</si>
  <si>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</si>
  <si>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</si>
  <si>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</si>
  <si>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</si>
  <si>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</si>
  <si>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</si>
  <si>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</si>
  <si>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</si>
  <si>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</si>
  <si>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</si>
  <si>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</si>
  <si>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</si>
  <si>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</si>
  <si>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</si>
  <si>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</si>
  <si>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</si>
  <si>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</si>
  <si>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</si>
  <si>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</si>
  <si>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</si>
  <si>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</si>
  <si>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</si>
  <si>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</si>
  <si>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</si>
  <si>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</si>
  <si>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</si>
  <si>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</si>
  <si>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</si>
  <si>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</si>
  <si>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</si>
  <si>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</si>
  <si>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</si>
  <si>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</si>
  <si>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</si>
  <si>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</si>
  <si>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</si>
  <si>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</si>
  <si>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</si>
  <si>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</si>
  <si>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</si>
  <si>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</si>
  <si>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</si>
  <si>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</si>
  <si>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</si>
  <si>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</si>
  <si>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</si>
  <si>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</si>
  <si>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</si>
  <si>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</si>
  <si>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</si>
  <si>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</si>
  <si>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</si>
  <si>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</si>
  <si>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</si>
  <si>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</si>
  <si>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</si>
  <si>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</si>
  <si>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</si>
  <si>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</si>
  <si>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</si>
  <si>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</si>
  <si>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</si>
  <si>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</si>
  <si>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</si>
  <si>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</si>
  <si>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</si>
  <si>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</si>
  <si>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</si>
  <si>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</si>
  <si>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</si>
  <si>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</si>
  <si>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</si>
  <si>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</si>
  <si>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</si>
  <si>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</si>
  <si>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</si>
  <si>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</si>
  <si>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</si>
  <si>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</si>
  <si>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</si>
  <si>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</si>
  <si>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</si>
  <si>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</si>
  <si>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</si>
  <si>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</si>
  <si>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</si>
  <si>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</si>
  <si>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</si>
  <si>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</si>
  <si>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</si>
  <si>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</si>
  <si>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</si>
  <si>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</si>
  <si>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</si>
  <si>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</si>
  <si>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</si>
  <si>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</si>
  <si>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</si>
  <si>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</si>
  <si>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</si>
  <si>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</si>
  <si>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</si>
  <si>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</si>
  <si>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</si>
  <si>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</si>
  <si>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</si>
  <si>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</si>
  <si>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</si>
  <si>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</si>
  <si>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</si>
  <si>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</si>
  <si>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</si>
  <si>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</si>
  <si>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</si>
  <si>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</si>
  <si>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</si>
  <si>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</si>
  <si>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</si>
  <si>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</si>
  <si>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</si>
  <si>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</si>
  <si>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</si>
  <si>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</si>
  <si>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</si>
  <si>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</si>
  <si>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</si>
  <si>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</si>
  <si>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</si>
  <si>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</si>
  <si>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</si>
  <si>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</si>
  <si>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</si>
  <si>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</si>
  <si>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</si>
  <si>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</si>
  <si>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</si>
  <si>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</si>
  <si>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</si>
  <si>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</si>
  <si>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</si>
  <si>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</si>
  <si>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</si>
  <si>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</si>
  <si>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</si>
  <si>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</si>
  <si>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</si>
  <si>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</si>
  <si>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</si>
  <si>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</si>
  <si>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</si>
  <si>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</si>
  <si>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</si>
  <si>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</si>
  <si>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</si>
  <si>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</si>
  <si>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</si>
  <si>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</si>
  <si>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</si>
  <si>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</si>
  <si>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</si>
  <si>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</si>
  <si>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</si>
  <si>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</si>
  <si>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</si>
  <si>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</si>
  <si>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</si>
  <si>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</si>
  <si>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</si>
  <si>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</si>
  <si>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</si>
  <si>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</si>
  <si>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</si>
  <si>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</si>
  <si>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</si>
  <si>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</si>
  <si>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</si>
  <si>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</si>
  <si>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</si>
  <si>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</si>
  <si>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</si>
  <si>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</si>
  <si>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</si>
  <si>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</si>
  <si>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</si>
  <si>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</si>
  <si>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</si>
  <si>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</si>
  <si>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</si>
  <si>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</si>
  <si>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</si>
  <si>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</si>
  <si>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</si>
  <si>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</si>
  <si>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</si>
  <si>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</si>
  <si>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</si>
  <si>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</si>
  <si>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</si>
  <si>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</si>
  <si>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</si>
  <si>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</si>
  <si>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</si>
  <si>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</si>
  <si>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</si>
  <si>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</si>
  <si>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</si>
  <si>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</si>
  <si>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</si>
  <si>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</si>
  <si>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</si>
  <si>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</si>
  <si>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</si>
  <si>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</si>
  <si>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</si>
  <si>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</si>
  <si>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</si>
  <si>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</si>
  <si>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</si>
  <si>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</si>
  <si>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</si>
  <si>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</si>
  <si>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</si>
  <si>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</si>
  <si>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</si>
  <si>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</si>
  <si>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</si>
  <si>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</si>
  <si>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</si>
  <si>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</si>
  <si>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</si>
  <si>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</si>
  <si>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</si>
  <si>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</si>
  <si>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</si>
  <si>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</si>
  <si>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</si>
  <si>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</si>
  <si>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</si>
  <si>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</si>
  <si>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</si>
  <si>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</si>
  <si>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</si>
  <si>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</si>
  <si>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</si>
  <si>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</si>
  <si>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</si>
  <si>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</si>
  <si>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</si>
  <si>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</si>
  <si>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</si>
  <si>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</si>
  <si>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</si>
  <si>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</si>
  <si>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</si>
  <si>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</si>
  <si>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</si>
  <si>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</si>
  <si>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</si>
  <si>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</si>
  <si>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</si>
  <si>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</si>
  <si>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</si>
  <si>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</si>
  <si>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</si>
  <si>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</si>
  <si>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</si>
  <si>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</si>
  <si>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</si>
  <si>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</si>
  <si>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</si>
  <si>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</si>
  <si>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</si>
  <si>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</si>
  <si>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</si>
  <si>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</si>
  <si>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</si>
  <si>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</si>
  <si>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</si>
  <si>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</si>
  <si>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</si>
  <si>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</si>
  <si>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</si>
  <si>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</si>
  <si>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</si>
  <si>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</si>
  <si>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</si>
  <si>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</si>
  <si>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</si>
  <si>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</si>
  <si>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</si>
  <si>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</si>
  <si>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</si>
  <si>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</si>
  <si>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</si>
  <si>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</si>
  <si>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</si>
  <si>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</si>
  <si>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</si>
  <si>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</si>
  <si>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</si>
  <si>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</si>
  <si>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</si>
  <si>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</si>
  <si>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</si>
  <si>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</si>
  <si>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</si>
  <si>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</si>
  <si>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</si>
  <si>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</si>
  <si>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</si>
  <si>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</si>
  <si>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</si>
  <si>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</si>
  <si>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</si>
  <si>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</si>
  <si>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</si>
  <si>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</si>
  <si>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</si>
  <si>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</si>
  <si>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</si>
  <si>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</si>
  <si>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</si>
  <si>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</si>
  <si>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</si>
  <si>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</si>
  <si>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</si>
  <si>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</si>
  <si>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</si>
  <si>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</si>
  <si>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</si>
  <si>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</si>
  <si>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</si>
  <si>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</si>
  <si>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</si>
  <si>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</si>
  <si>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</si>
  <si>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</si>
  <si>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</si>
  <si>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</si>
  <si>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</si>
  <si>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</si>
  <si>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</si>
  <si>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</si>
  <si>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</si>
  <si>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</si>
  <si>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</si>
  <si>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</si>
  <si>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</si>
  <si>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</si>
  <si>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</si>
  <si>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</si>
  <si>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</si>
  <si>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</si>
  <si>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</si>
  <si>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</si>
  <si>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</si>
  <si>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</si>
  <si>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</si>
  <si>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</si>
  <si>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</si>
  <si>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</si>
  <si>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</si>
  <si>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</si>
  <si>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</si>
  <si>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</si>
  <si>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</si>
  <si>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</si>
  <si>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</si>
  <si>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</si>
  <si>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</si>
  <si>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</si>
  <si>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</si>
  <si>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</si>
  <si>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</si>
  <si>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</si>
  <si>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</si>
  <si>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</si>
  <si>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</si>
  <si>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</si>
  <si>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</si>
  <si>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</si>
  <si>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</si>
  <si>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</si>
  <si>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</si>
  <si>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</si>
  <si>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</si>
  <si>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</si>
  <si>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</si>
  <si>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</si>
  <si>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</si>
  <si>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</si>
  <si>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</si>
  <si>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</si>
  <si>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</si>
  <si>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</si>
  <si>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</si>
  <si>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</si>
  <si>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</si>
  <si>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</si>
  <si>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</si>
  <si>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</si>
  <si>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</si>
  <si>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</si>
  <si>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</si>
  <si>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</si>
  <si>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</si>
  <si>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</si>
  <si>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</si>
  <si>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</si>
  <si>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</si>
  <si>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</si>
  <si>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</si>
  <si>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</si>
  <si>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</si>
  <si>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</si>
  <si>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</si>
  <si>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</si>
  <si>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</si>
  <si>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</si>
  <si>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</si>
  <si>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</si>
  <si>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</si>
  <si>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</si>
  <si>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</si>
  <si>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</si>
  <si>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</si>
  <si>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</si>
  <si>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</si>
  <si>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</si>
  <si>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</si>
  <si>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</si>
  <si>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</si>
  <si>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</si>
  <si>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</si>
  <si>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</si>
  <si>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</si>
  <si>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</si>
  <si>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</si>
  <si>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</si>
  <si>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</si>
  <si>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</si>
  <si>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</si>
  <si>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</si>
  <si>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</si>
  <si>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</si>
  <si>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</si>
  <si>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</si>
  <si>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</si>
  <si>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</si>
  <si>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</si>
  <si>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</si>
  <si>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</si>
  <si>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</si>
  <si>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</si>
  <si>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</si>
  <si>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</si>
  <si>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</si>
  <si>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</si>
  <si>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</si>
  <si>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</si>
  <si>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</si>
  <si>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</si>
  <si>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</si>
  <si>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</si>
  <si>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</si>
  <si>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</si>
  <si>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</si>
  <si>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</si>
  <si>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</si>
  <si>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</si>
  <si>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</si>
  <si>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</si>
  <si>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</si>
  <si>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</si>
  <si>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</si>
  <si>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</si>
  <si>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</si>
  <si>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</si>
  <si>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</si>
  <si>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</si>
  <si>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</si>
  <si>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</si>
  <si>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</si>
  <si>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</si>
  <si>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</si>
  <si>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</si>
  <si>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</si>
  <si>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</si>
  <si>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</si>
  <si>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</si>
  <si>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</si>
  <si>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</si>
  <si>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</si>
  <si>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</si>
  <si>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</si>
  <si>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</si>
  <si>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</si>
  <si>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</si>
  <si>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</si>
  <si>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</si>
  <si>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</si>
  <si>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</si>
  <si>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</si>
  <si>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</si>
  <si>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</si>
  <si>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</si>
  <si>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</si>
  <si>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</si>
  <si>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</si>
  <si>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</si>
  <si>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</si>
  <si>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</si>
  <si>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</si>
  <si>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</si>
  <si>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</si>
  <si>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</si>
  <si>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</si>
  <si>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</si>
  <si>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</si>
  <si>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</si>
  <si>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</si>
  <si>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</si>
  <si>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</si>
  <si>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</si>
  <si>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</si>
  <si>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</si>
  <si>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</si>
  <si>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</si>
  <si>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</si>
  <si>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</si>
  <si>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</si>
  <si>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</si>
  <si>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</si>
  <si>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</si>
  <si>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</si>
  <si>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</si>
  <si>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</si>
  <si>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</si>
  <si>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</si>
  <si>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</si>
  <si>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</si>
  <si>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</si>
  <si>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</si>
  <si>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</si>
  <si>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</si>
  <si>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</si>
  <si>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</si>
  <si>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</si>
  <si>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</si>
  <si>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</si>
  <si>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</si>
  <si>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</si>
  <si>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</si>
  <si>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</si>
  <si>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</si>
  <si>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</si>
  <si>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</si>
  <si>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</si>
  <si>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</si>
  <si>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</si>
  <si>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</si>
  <si>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</si>
  <si>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</si>
  <si>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</si>
  <si>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</si>
  <si>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</si>
  <si>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</si>
  <si>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</si>
  <si>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</si>
  <si>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</si>
  <si>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</si>
  <si>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</si>
  <si>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</si>
  <si>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</si>
  <si>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</si>
  <si>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</si>
  <si>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</si>
  <si>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</si>
  <si>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</si>
  <si>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</si>
  <si>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</si>
  <si>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</si>
  <si>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</si>
  <si>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</si>
  <si>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</si>
  <si>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</si>
  <si>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</si>
  <si>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</si>
  <si>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</si>
  <si>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</si>
  <si>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</si>
  <si>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</si>
  <si>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</si>
  <si>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</si>
  <si>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</si>
  <si>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</si>
  <si>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</si>
  <si>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</si>
  <si>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</si>
  <si>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</si>
  <si>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</si>
  <si>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</si>
  <si>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</si>
  <si>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</si>
  <si>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</si>
  <si>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</si>
  <si>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</si>
  <si>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</si>
  <si>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</si>
  <si>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</si>
  <si>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</si>
  <si>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</si>
  <si>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</si>
  <si>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</si>
  <si>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</si>
  <si>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</si>
  <si>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</si>
  <si>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</si>
  <si>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</si>
  <si>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</si>
  <si>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</si>
  <si>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</si>
  <si>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</si>
  <si>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</si>
  <si>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</si>
  <si>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</si>
  <si>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</si>
  <si>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</si>
  <si>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</si>
  <si>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</si>
  <si>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</si>
  <si>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</si>
  <si>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</si>
  <si>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</si>
  <si>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</si>
  <si>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</si>
  <si>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</si>
  <si>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</si>
  <si>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</si>
  <si>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</si>
  <si>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</si>
  <si>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</si>
  <si>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</si>
  <si>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</si>
  <si>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</si>
  <si>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</si>
  <si>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</si>
  <si>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</si>
  <si>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</si>
  <si>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</si>
  <si>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</si>
  <si>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</si>
  <si>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</si>
  <si>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</si>
  <si>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</si>
  <si>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</si>
  <si>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</si>
  <si>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</si>
  <si>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</si>
  <si>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</si>
  <si>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</si>
  <si>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</si>
  <si>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</si>
  <si>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</si>
  <si>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</si>
  <si>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</si>
  <si>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</si>
  <si>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</si>
  <si>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</si>
  <si>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</si>
  <si>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</si>
  <si>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</si>
  <si>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</si>
  <si>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</si>
  <si>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</si>
  <si>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</si>
  <si>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</si>
  <si>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</si>
  <si>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</si>
  <si>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</si>
  <si>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</si>
  <si>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</si>
  <si>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</si>
  <si>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</si>
  <si>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</si>
  <si>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</si>
  <si>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</si>
  <si>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</si>
  <si>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</si>
  <si>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</si>
  <si>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</si>
  <si>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</si>
  <si>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</si>
  <si>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</si>
  <si>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</si>
  <si>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</si>
  <si>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</si>
  <si>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</si>
  <si>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</si>
  <si>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</si>
  <si>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</si>
  <si>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</si>
  <si>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</si>
  <si>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</si>
  <si>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</si>
  <si>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</si>
  <si>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</si>
  <si>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</si>
  <si>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</si>
  <si>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</si>
  <si>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</si>
  <si>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</si>
  <si>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</si>
  <si>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</si>
  <si>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</si>
  <si>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</si>
  <si>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</si>
  <si>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</si>
  <si>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</si>
  <si>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</si>
  <si>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</si>
  <si>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</si>
  <si>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</si>
  <si>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</si>
  <si>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</si>
  <si>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</si>
  <si>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</si>
  <si>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</si>
  <si>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</si>
  <si>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</si>
  <si>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</si>
  <si>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</si>
  <si>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</si>
  <si>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</si>
  <si>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</si>
  <si>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</si>
  <si>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</si>
  <si>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</si>
  <si>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</si>
  <si>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</si>
  <si>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</si>
  <si>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</si>
  <si>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</si>
  <si>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</si>
  <si>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</si>
  <si>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</si>
  <si>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</si>
  <si>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</si>
  <si>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</si>
  <si>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</si>
  <si>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</si>
  <si>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</si>
  <si>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</si>
  <si>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</si>
  <si>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</si>
  <si>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</si>
  <si>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</si>
  <si>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</si>
  <si>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</si>
  <si>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</si>
  <si>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</si>
  <si>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</si>
  <si>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</si>
  <si>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</si>
  <si>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</si>
  <si>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</si>
  <si>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</si>
  <si>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</si>
  <si>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</si>
  <si>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</si>
  <si>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</si>
  <si>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</si>
  <si>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</si>
  <si>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</si>
  <si>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</si>
  <si>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</si>
  <si>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</si>
  <si>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</si>
  <si>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</si>
  <si>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</si>
  <si>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</si>
  <si>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</si>
  <si>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</si>
  <si>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</si>
  <si>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</si>
  <si>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</si>
  <si>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</si>
  <si>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</si>
  <si>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</si>
  <si>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</si>
  <si>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</si>
  <si>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</si>
  <si>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</si>
  <si>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</si>
  <si>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</si>
  <si>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</si>
  <si>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</si>
  <si>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</si>
  <si>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</si>
  <si>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</si>
  <si>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</si>
  <si>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</si>
  <si>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</si>
  <si>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</si>
  <si>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</si>
  <si>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</si>
  <si>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</si>
  <si>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</si>
  <si>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</si>
  <si>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</si>
  <si>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</si>
  <si>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</si>
  <si>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</si>
  <si>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</si>
  <si>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</si>
  <si>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</si>
  <si>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</si>
  <si>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</si>
  <si>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</si>
  <si>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</si>
  <si>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</si>
  <si>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</si>
  <si>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</si>
  <si>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</si>
  <si>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</si>
  <si>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</si>
  <si>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</si>
  <si>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</si>
  <si>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</si>
  <si>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</si>
  <si>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</si>
  <si>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</si>
  <si>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</si>
  <si>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</si>
  <si>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</si>
  <si>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</si>
  <si>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</si>
  <si>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</si>
  <si>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</si>
  <si>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</si>
  <si>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</si>
  <si>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</si>
  <si>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</si>
  <si>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</si>
  <si>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</si>
  <si>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</si>
  <si>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</si>
  <si>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</si>
  <si>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</si>
  <si>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</si>
  <si>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</si>
  <si>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</si>
  <si>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</si>
  <si>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</si>
  <si>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</si>
  <si>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</si>
  <si>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</si>
  <si>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</si>
  <si>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</si>
  <si>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</si>
  <si>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</si>
  <si>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</si>
  <si>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</si>
  <si>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</si>
  <si>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</si>
  <si>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</si>
  <si>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</si>
  <si>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</si>
  <si>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</si>
  <si>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</si>
  <si>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</si>
  <si>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</si>
  <si>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</si>
  <si>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</si>
  <si>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</si>
  <si>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</si>
  <si>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</si>
  <si>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</si>
  <si>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</si>
  <si>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</si>
  <si>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</si>
  <si>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</si>
  <si>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</si>
  <si>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</si>
  <si>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</si>
  <si>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</si>
  <si>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</si>
  <si>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</si>
  <si>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</si>
  <si>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</si>
  <si>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</si>
  <si>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</si>
  <si>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</si>
  <si>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</si>
  <si>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</si>
  <si>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</si>
  <si>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</si>
  <si>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</si>
  <si>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</si>
  <si>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</si>
  <si>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</si>
  <si>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</si>
  <si>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</si>
  <si>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</si>
  <si>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</si>
  <si>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</si>
  <si>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</si>
  <si>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</si>
  <si>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</si>
  <si>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</si>
  <si>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</si>
  <si>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</si>
  <si>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</si>
  <si>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</si>
  <si>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</si>
  <si>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</si>
  <si>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</si>
  <si>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</si>
  <si>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</si>
  <si>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</si>
  <si>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</si>
  <si>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</si>
  <si>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</si>
  <si>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</si>
  <si>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</si>
  <si>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</si>
  <si>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</si>
  <si>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</si>
  <si>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</si>
  <si>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</si>
  <si>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</si>
  <si>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</si>
  <si>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</si>
  <si>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</si>
  <si>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</si>
  <si>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</si>
  <si>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</si>
  <si>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</si>
  <si>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</si>
  <si>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</si>
  <si>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</si>
  <si>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</si>
  <si>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</si>
  <si>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</si>
  <si>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</si>
  <si>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</si>
  <si>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</si>
  <si>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</si>
  <si>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</si>
  <si>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</si>
  <si>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</si>
  <si>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</si>
  <si>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</si>
  <si>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</si>
  <si>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</si>
  <si>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</si>
  <si>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</si>
  <si>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</si>
  <si>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</si>
  <si>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</si>
  <si>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</si>
  <si>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</si>
  <si>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</si>
  <si>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</si>
  <si>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</si>
  <si>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</si>
  <si>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</si>
  <si>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</si>
  <si>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</si>
  <si>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</si>
  <si>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</si>
  <si>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</si>
  <si>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</si>
  <si>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</si>
  <si>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</si>
  <si>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</si>
  <si>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</si>
  <si>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</si>
  <si>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</si>
  <si>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</si>
  <si>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</si>
  <si>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</si>
  <si>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</si>
  <si>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</si>
  <si>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</si>
  <si>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</si>
  <si>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</si>
  <si>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</si>
  <si>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</si>
  <si>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</si>
  <si>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</si>
  <si>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</si>
  <si>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</si>
  <si>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</si>
  <si>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</si>
  <si>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</si>
  <si>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</si>
  <si>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</si>
  <si>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</si>
  <si>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</si>
  <si>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</si>
  <si>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</si>
  <si>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</si>
  <si>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</si>
  <si>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</si>
  <si>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</si>
  <si>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</si>
  <si>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</si>
  <si>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</si>
  <si>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</si>
  <si>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</si>
  <si>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</si>
  <si>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</si>
  <si>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</si>
  <si>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</si>
  <si>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</si>
  <si>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</si>
  <si>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</si>
  <si>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</si>
  <si>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</si>
  <si>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</si>
  <si>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</si>
  <si>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</si>
  <si>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</si>
  <si>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</si>
  <si>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</si>
  <si>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</si>
  <si>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</si>
  <si>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</si>
  <si>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</si>
  <si>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</si>
  <si>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</si>
  <si>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</si>
  <si>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</si>
  <si>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</si>
  <si>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</si>
  <si>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</si>
  <si>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</si>
  <si>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</si>
  <si>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</si>
  <si>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</si>
  <si>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</si>
  <si>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</si>
  <si>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</si>
  <si>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</si>
  <si>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</si>
  <si>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</si>
  <si>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</si>
  <si>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</si>
  <si>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</si>
  <si>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</si>
  <si>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</si>
  <si>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</si>
  <si>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</si>
  <si>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</si>
  <si>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</si>
  <si>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</si>
  <si>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</si>
  <si>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</si>
  <si>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</si>
  <si>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</si>
  <si>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</si>
  <si>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</si>
  <si>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</si>
  <si>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</si>
  <si>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</si>
  <si>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</si>
  <si>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</si>
  <si>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</si>
  <si>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</si>
  <si>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</si>
  <si>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</si>
  <si>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</si>
  <si>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</si>
  <si>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</si>
  <si>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</si>
  <si>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</si>
  <si>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</si>
  <si>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</si>
  <si>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</si>
  <si>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</si>
  <si>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</si>
  <si>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</si>
  <si>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</si>
  <si>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</si>
  <si>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</si>
  <si>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</si>
  <si>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</si>
  <si>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</si>
  <si>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</si>
  <si>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</si>
  <si>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</si>
  <si>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</si>
  <si>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</si>
  <si>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</si>
  <si>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</si>
  <si>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</si>
  <si>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</si>
  <si>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</si>
  <si>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</si>
  <si>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</si>
  <si>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</si>
  <si>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</si>
  <si>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</si>
  <si>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</si>
  <si>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</si>
  <si>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</si>
  <si>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</si>
  <si>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</si>
  <si>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</si>
  <si>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</si>
  <si>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</si>
  <si>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</si>
  <si>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</si>
  <si>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</si>
  <si>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</si>
  <si>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</si>
  <si>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</si>
  <si>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</si>
  <si>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</si>
  <si>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</si>
  <si>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</si>
  <si>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</si>
  <si>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</si>
  <si>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</si>
  <si>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</si>
  <si>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</si>
  <si>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</si>
  <si>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</si>
  <si>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</si>
  <si>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</si>
  <si>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</si>
  <si>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</si>
  <si>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</si>
  <si>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</si>
  <si>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</si>
  <si>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</si>
  <si>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</si>
  <si>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</si>
  <si>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</si>
  <si>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</si>
  <si>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</si>
  <si>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</si>
  <si>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</si>
  <si>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</si>
  <si>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</si>
  <si>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</si>
  <si>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</si>
  <si>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</si>
  <si>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</si>
  <si>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</si>
  <si>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</si>
  <si>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</si>
  <si>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</si>
  <si>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</si>
  <si>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</si>
  <si>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</si>
  <si>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</si>
  <si>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</si>
  <si>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</si>
  <si>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</si>
  <si>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</si>
  <si>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</si>
  <si>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</si>
  <si>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</si>
  <si>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</si>
  <si>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</si>
  <si>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</si>
  <si>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</si>
  <si>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</si>
  <si>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</si>
  <si>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</si>
  <si>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</si>
  <si>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</si>
  <si>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</si>
  <si>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</si>
  <si>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</si>
  <si>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</si>
  <si>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</si>
  <si>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</si>
  <si>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</si>
  <si>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</si>
  <si>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</si>
  <si>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</si>
  <si>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</si>
  <si>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</si>
  <si>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</si>
  <si>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</si>
  <si>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</si>
  <si>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</si>
  <si>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</si>
  <si>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</si>
  <si>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</si>
  <si>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</si>
  <si>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</si>
  <si>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</si>
  <si>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</si>
  <si>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</si>
  <si>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</si>
  <si>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</si>
  <si>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</si>
  <si>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</si>
  <si>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</si>
  <si>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</si>
  <si>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</si>
  <si>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</si>
  <si>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</si>
  <si>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</si>
  <si>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</si>
  <si>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</si>
  <si>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</si>
  <si>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</si>
  <si>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</si>
  <si>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</si>
  <si>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</si>
  <si>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</si>
  <si>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</si>
  <si>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</si>
  <si>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</si>
  <si>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</si>
  <si>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</si>
  <si>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</si>
  <si>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</si>
  <si>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</si>
  <si>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</si>
  <si>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</si>
  <si>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</si>
  <si>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</si>
  <si>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</si>
  <si>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</si>
  <si>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</si>
  <si>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</si>
  <si>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</si>
  <si>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</si>
  <si>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</si>
  <si>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</si>
  <si>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</si>
  <si>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</si>
  <si>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</si>
  <si>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</si>
  <si>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</si>
  <si>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</si>
  <si>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</si>
  <si>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</si>
  <si>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</si>
  <si>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</si>
  <si>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</si>
  <si>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</si>
  <si>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</si>
  <si>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</si>
  <si>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</si>
  <si>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</si>
  <si>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</si>
  <si>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</si>
  <si>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</si>
  <si>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</si>
  <si>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</si>
  <si>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</si>
  <si>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</si>
  <si>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</si>
  <si>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</si>
  <si>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</si>
  <si>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</si>
  <si>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</si>
  <si>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</si>
  <si>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</si>
  <si>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</si>
  <si>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</si>
  <si>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</si>
  <si>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</si>
  <si>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</si>
  <si>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</si>
  <si>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</si>
  <si>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</si>
  <si>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</si>
  <si>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</si>
  <si>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</si>
  <si>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</si>
  <si>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</si>
  <si>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</si>
  <si>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</si>
  <si>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</si>
  <si>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</si>
  <si>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</si>
  <si>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</si>
  <si>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</si>
  <si>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</si>
  <si>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</si>
  <si>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</si>
  <si>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</si>
  <si>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</si>
  <si>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</si>
  <si>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</si>
  <si>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</si>
  <si>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</si>
  <si>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</si>
  <si>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</si>
  <si>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</si>
  <si>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</si>
  <si>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</si>
  <si>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</si>
  <si>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</si>
  <si>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</si>
  <si>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</si>
  <si>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</si>
  <si>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</si>
  <si>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</si>
  <si>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</si>
  <si>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</si>
  <si>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</si>
  <si>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</si>
  <si>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</si>
  <si>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</si>
  <si>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</si>
  <si>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</si>
  <si>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</si>
  <si>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</si>
  <si>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</si>
  <si>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</si>
  <si>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</si>
  <si>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</si>
  <si>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</si>
  <si>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</si>
  <si>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</si>
  <si>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</si>
  <si>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</si>
  <si>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</si>
  <si>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</si>
  <si>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</si>
  <si>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</si>
  <si>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</si>
  <si>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</si>
  <si>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</si>
  <si>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</si>
  <si>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</si>
  <si>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</si>
  <si>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</si>
  <si>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</si>
  <si>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</si>
  <si>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</si>
  <si>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</si>
  <si>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</si>
  <si>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</si>
  <si>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</si>
  <si>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</si>
  <si>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</si>
  <si>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</si>
  <si>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</si>
  <si>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</si>
  <si>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</si>
  <si>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</si>
  <si>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</si>
  <si>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</si>
  <si>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</si>
  <si>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</si>
  <si>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</si>
  <si>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</si>
  <si>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</si>
  <si>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</si>
  <si>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</si>
  <si>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</si>
  <si>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</si>
  <si>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</si>
  <si>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</si>
  <si>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</si>
  <si>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</si>
  <si>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</si>
  <si>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</si>
  <si>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</si>
  <si>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</si>
  <si>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</si>
  <si>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</si>
  <si>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</si>
  <si>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</si>
  <si>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</si>
  <si>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</si>
  <si>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</si>
  <si>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</si>
  <si>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</si>
  <si>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</si>
  <si>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</si>
  <si>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</si>
  <si>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</si>
  <si>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</si>
  <si>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</si>
  <si>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</si>
  <si>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</si>
  <si>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</si>
  <si>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</si>
  <si>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</si>
  <si>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</si>
  <si>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</si>
  <si>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</si>
  <si>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</si>
  <si>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</si>
  <si>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</si>
  <si>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</si>
  <si>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</si>
  <si>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</si>
  <si>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</si>
  <si>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</si>
  <si>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</si>
  <si>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</si>
  <si>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</si>
  <si>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</si>
  <si>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</si>
  <si>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</si>
  <si>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</si>
  <si>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</si>
  <si>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</si>
  <si>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</si>
  <si>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</si>
  <si>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</si>
  <si>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</si>
  <si>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</si>
  <si>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</si>
  <si>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</si>
  <si>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</si>
  <si>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</si>
  <si>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</si>
  <si>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</si>
  <si>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</si>
  <si>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</si>
  <si>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</si>
  <si>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</si>
  <si>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</si>
  <si>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</si>
  <si>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</si>
  <si>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</si>
  <si>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</si>
  <si>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</si>
  <si>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</si>
  <si>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</si>
  <si>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</si>
  <si>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</si>
  <si>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</si>
  <si>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</si>
  <si>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</si>
  <si>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</si>
  <si>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</si>
  <si>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</si>
  <si>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</si>
  <si>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</si>
  <si>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</si>
  <si>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</si>
  <si>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</si>
  <si>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</si>
  <si>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</si>
  <si>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</si>
  <si>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</si>
  <si>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</si>
  <si>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</si>
  <si>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</si>
  <si>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</si>
  <si>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</si>
  <si>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</si>
  <si>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</si>
  <si>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</si>
  <si>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</si>
  <si>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</si>
  <si>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</si>
  <si>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</si>
  <si>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</si>
  <si>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</si>
  <si>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</si>
  <si>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</si>
  <si>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</si>
  <si>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</si>
  <si>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</si>
  <si>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</si>
  <si>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</si>
  <si>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</si>
  <si>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</si>
  <si>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</si>
  <si>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</si>
  <si>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</si>
  <si>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</si>
  <si>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</si>
  <si>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</si>
  <si>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</si>
  <si>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</si>
  <si>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</si>
  <si>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</si>
  <si>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</si>
  <si>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</si>
  <si>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</si>
  <si>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</si>
  <si>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</si>
  <si>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</si>
  <si>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</si>
  <si>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</si>
  <si>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</si>
  <si>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</si>
  <si>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</si>
  <si>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</si>
  <si>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</si>
  <si>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</si>
  <si>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</si>
  <si>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</si>
  <si>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</si>
  <si>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</si>
  <si>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</si>
  <si>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</si>
  <si>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</si>
  <si>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</si>
  <si>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</si>
  <si>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</si>
  <si>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</si>
  <si>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</si>
  <si>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</si>
  <si>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</si>
  <si>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</si>
  <si>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</si>
  <si>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</si>
  <si>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</si>
  <si>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</si>
  <si>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</si>
  <si>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</si>
  <si>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</si>
  <si>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</si>
  <si>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</si>
  <si>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</si>
  <si>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</si>
  <si>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</si>
  <si>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</si>
  <si>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</si>
  <si>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</si>
  <si>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</si>
  <si>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</si>
  <si>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</si>
  <si>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</si>
  <si>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</si>
  <si>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</si>
  <si>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</si>
  <si>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</si>
  <si>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</si>
  <si>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</si>
  <si>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</si>
  <si>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</si>
  <si>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</si>
  <si>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</si>
  <si>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</si>
  <si>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</si>
  <si>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</si>
  <si>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</si>
  <si>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</si>
  <si>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</si>
  <si>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</si>
  <si>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</si>
  <si>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</si>
  <si>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</si>
  <si>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</si>
  <si>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</si>
  <si>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</si>
  <si>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</si>
  <si>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</si>
  <si>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</si>
  <si>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</si>
  <si>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</si>
  <si>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</si>
  <si>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</si>
  <si>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</si>
  <si>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</si>
  <si>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</si>
  <si>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</si>
  <si>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</si>
  <si>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</si>
  <si>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</si>
  <si>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</si>
  <si>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</si>
  <si>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</si>
  <si>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</si>
  <si>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</si>
  <si>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</si>
  <si>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</si>
  <si>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</si>
  <si>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</si>
  <si>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</si>
  <si>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</si>
  <si>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</si>
  <si>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</si>
  <si>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</si>
  <si>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</si>
  <si>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</si>
  <si>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</si>
  <si>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</si>
  <si>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</si>
  <si>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</si>
  <si>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</si>
  <si>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</si>
  <si>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</si>
  <si>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</si>
  <si>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</si>
  <si>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</si>
  <si>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</si>
  <si>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</si>
  <si>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</si>
  <si>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</si>
  <si>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</si>
  <si>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</si>
  <si>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</si>
  <si>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</si>
  <si>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</si>
  <si>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</si>
  <si>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</si>
  <si>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</si>
  <si>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</si>
  <si>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</si>
  <si>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</si>
  <si>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</si>
  <si>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</si>
  <si>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</si>
  <si>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</si>
  <si>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</si>
  <si>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</si>
  <si>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</si>
  <si>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</si>
  <si>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</si>
  <si>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</si>
  <si>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</si>
  <si>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</si>
  <si>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</si>
  <si>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</si>
  <si>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</si>
  <si>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</si>
  <si>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</si>
  <si>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</si>
  <si>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</si>
  <si>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</si>
  <si>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</si>
  <si>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</si>
  <si>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</si>
  <si>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</si>
  <si>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</si>
  <si>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</si>
  <si>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</si>
  <si>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</si>
  <si>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</si>
  <si>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</si>
  <si>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</si>
  <si>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</si>
  <si>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</si>
  <si>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</si>
  <si>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</si>
  <si>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</si>
  <si>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</si>
  <si>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</si>
  <si>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</si>
  <si>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</si>
  <si>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</si>
  <si>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</si>
  <si>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</si>
  <si>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</si>
  <si>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</si>
  <si>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</si>
  <si>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</si>
  <si>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</si>
  <si>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</si>
  <si>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</si>
  <si>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</si>
  <si>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</si>
  <si>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</si>
  <si>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</si>
  <si>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</si>
  <si>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</si>
  <si>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</si>
  <si>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</si>
  <si>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</si>
  <si>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</si>
  <si>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</si>
  <si>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</si>
  <si>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</si>
  <si>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</si>
  <si>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</si>
  <si>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</si>
  <si>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</si>
  <si>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</si>
  <si>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</si>
  <si>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</si>
  <si>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</si>
  <si>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</si>
  <si>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</si>
  <si>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</si>
  <si>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</si>
  <si>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</si>
  <si>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</si>
  <si>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</si>
  <si>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</si>
  <si>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</si>
  <si>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</si>
  <si>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</si>
  <si>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</si>
  <si>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</si>
  <si>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</si>
  <si>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</si>
  <si>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</si>
  <si>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</si>
  <si>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</si>
  <si>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</si>
  <si>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</si>
  <si>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</si>
  <si>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</si>
  <si>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</si>
  <si>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</si>
  <si>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</si>
  <si>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</si>
  <si>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</si>
  <si>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</si>
  <si>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</si>
  <si>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</si>
  <si>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</si>
  <si>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</si>
  <si>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</si>
  <si>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</si>
  <si>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</si>
  <si>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</si>
  <si>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</si>
  <si>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</si>
  <si>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</si>
  <si>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</si>
  <si>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</si>
  <si>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</si>
  <si>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</si>
  <si>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</si>
  <si>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</si>
  <si>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</si>
  <si>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</si>
  <si>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</si>
  <si>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</si>
  <si>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</si>
  <si>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</si>
  <si>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</si>
  <si>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</si>
  <si>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</si>
  <si>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</si>
  <si>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</si>
  <si>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</si>
  <si>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</si>
  <si>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</si>
  <si>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</si>
  <si>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</si>
  <si>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</si>
  <si>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</si>
  <si>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</si>
  <si>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</si>
  <si>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</si>
  <si>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</si>
  <si>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</si>
  <si>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</si>
  <si>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</si>
  <si>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</si>
  <si>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</si>
  <si>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</si>
  <si>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</si>
  <si>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</si>
  <si>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</si>
  <si>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</si>
  <si>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</si>
  <si>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</si>
  <si>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</si>
  <si>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</si>
  <si>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</si>
  <si>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</si>
  <si>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</si>
  <si>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</si>
  <si>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</si>
  <si>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</si>
  <si>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</si>
  <si>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</si>
  <si>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</si>
  <si>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</si>
  <si>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</si>
  <si>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</si>
  <si>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</si>
  <si>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</si>
  <si>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</si>
  <si>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</si>
  <si>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</si>
  <si>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</si>
  <si>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</si>
  <si>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</si>
  <si>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</si>
  <si>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</si>
  <si>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</si>
  <si>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</si>
  <si>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</si>
  <si>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</si>
  <si>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</si>
  <si>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</si>
  <si>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</si>
  <si>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</si>
  <si>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</si>
  <si>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</si>
  <si>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</si>
  <si>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</si>
  <si>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</si>
  <si>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</si>
  <si>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</si>
  <si>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</si>
  <si>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</si>
  <si>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</si>
  <si>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</si>
  <si>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</si>
  <si>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</si>
  <si>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</si>
  <si>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</si>
  <si>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</si>
  <si>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</si>
  <si>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</si>
  <si>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</si>
  <si>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</si>
  <si>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</si>
  <si>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</si>
  <si>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</si>
  <si>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</si>
  <si>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</si>
  <si>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</si>
  <si>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</si>
  <si>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</si>
  <si>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</si>
  <si>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</si>
  <si>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</si>
  <si>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</si>
  <si>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</si>
  <si>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</si>
  <si>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</si>
  <si>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</si>
  <si>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</si>
  <si>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</si>
  <si>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</si>
  <si>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</si>
  <si>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</si>
  <si>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</si>
  <si>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</si>
  <si>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</si>
  <si>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</si>
  <si>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</si>
  <si>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</si>
  <si>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</si>
  <si>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</si>
  <si>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</si>
  <si>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</si>
  <si>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</si>
  <si>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</si>
  <si>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</si>
  <si>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</si>
  <si>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</si>
  <si>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</si>
  <si>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</si>
  <si>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</si>
  <si>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</si>
  <si>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</si>
  <si>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</si>
  <si>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</si>
  <si>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</si>
  <si>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</si>
  <si>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</si>
  <si>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</si>
  <si>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</si>
  <si>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</si>
  <si>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</si>
  <si>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</si>
  <si>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</si>
  <si>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</si>
  <si>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</si>
  <si>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</si>
  <si>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</si>
  <si>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</si>
  <si>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</si>
  <si>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</si>
  <si>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</si>
  <si>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</si>
  <si>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</si>
  <si>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</si>
  <si>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</si>
  <si>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</si>
  <si>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</si>
  <si>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</si>
  <si>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</si>
  <si>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</si>
  <si>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</si>
  <si>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</si>
  <si>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</si>
  <si>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</si>
  <si>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</si>
  <si>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</si>
  <si>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</si>
  <si>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</si>
  <si>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</si>
  <si>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</si>
  <si>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</si>
  <si>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</si>
  <si>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</si>
  <si>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</si>
  <si>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</si>
  <si>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</si>
  <si>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</si>
  <si>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</si>
  <si>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</si>
  <si>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</si>
  <si>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</si>
  <si>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</si>
  <si>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</si>
  <si>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</si>
  <si>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</si>
  <si>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</si>
  <si>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</si>
  <si>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</si>
  <si>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</si>
  <si>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</si>
  <si>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</si>
  <si>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</si>
  <si>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</si>
  <si>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</si>
  <si>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</si>
  <si>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</si>
  <si>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</si>
  <si>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</si>
  <si>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</si>
  <si>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</si>
  <si>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</si>
  <si>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</si>
  <si>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</si>
  <si>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</si>
  <si>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</si>
  <si>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</si>
  <si>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</si>
  <si>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</si>
  <si>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</si>
  <si>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</si>
  <si>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</si>
  <si>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</si>
  <si>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</si>
  <si>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</si>
  <si>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</si>
  <si>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</si>
  <si>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</si>
  <si>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</si>
  <si>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</si>
  <si>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</si>
  <si>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</si>
  <si>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</si>
  <si>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</si>
  <si>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</si>
  <si>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</si>
  <si>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</si>
  <si>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</si>
  <si>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</si>
  <si>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</si>
  <si>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</si>
  <si>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</si>
  <si>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</si>
  <si>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</si>
  <si>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</si>
  <si>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</si>
  <si>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</si>
  <si>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</si>
  <si>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</si>
  <si>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</si>
  <si>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</si>
  <si>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</si>
  <si>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</si>
  <si>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</si>
  <si>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</si>
  <si>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</si>
  <si>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</si>
  <si>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</si>
  <si>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</si>
  <si>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</si>
  <si>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</si>
  <si>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</si>
  <si>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</si>
  <si>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</si>
  <si>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</si>
  <si>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</si>
  <si>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</si>
  <si>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</si>
  <si>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</si>
  <si>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</si>
  <si>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</si>
  <si>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</si>
  <si>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</si>
  <si>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</si>
  <si>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</si>
  <si>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</si>
  <si>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</si>
  <si>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</si>
  <si>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</si>
  <si>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</si>
  <si>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</si>
  <si>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</si>
  <si>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</si>
  <si>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</si>
  <si>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</si>
  <si>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</si>
  <si>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</si>
  <si>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</si>
  <si>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</si>
  <si>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</si>
  <si>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</si>
  <si>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</si>
  <si>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</si>
  <si>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</si>
  <si>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</si>
  <si>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</si>
  <si>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</si>
  <si>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</si>
  <si>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</si>
  <si>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</si>
  <si>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</si>
  <si>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</si>
  <si>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</si>
  <si>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</si>
  <si>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</si>
  <si>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</si>
  <si>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</si>
  <si>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</si>
  <si>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</si>
  <si>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</si>
  <si>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</si>
  <si>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</si>
  <si>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</si>
  <si>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</si>
  <si>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</si>
  <si>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</si>
  <si>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</si>
  <si>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</si>
  <si>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</si>
  <si>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</si>
  <si>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</si>
  <si>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</si>
  <si>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</si>
  <si>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</si>
  <si>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</si>
  <si>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</si>
  <si>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</si>
  <si>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</si>
  <si>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</si>
  <si>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</si>
  <si>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</si>
  <si>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</si>
  <si>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</si>
  <si>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</si>
  <si>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</si>
  <si>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</si>
  <si>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</si>
  <si>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</si>
  <si>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</si>
  <si>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</si>
  <si>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</si>
  <si>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</si>
  <si>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</si>
  <si>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</si>
  <si>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</si>
  <si>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</si>
  <si>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</si>
  <si>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</si>
  <si>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</si>
  <si>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</si>
  <si>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</si>
  <si>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</si>
  <si>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</si>
  <si>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</si>
  <si>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</si>
  <si>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</si>
  <si>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</si>
  <si>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</si>
  <si>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</si>
  <si>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</si>
  <si>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</si>
  <si>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</si>
  <si>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</si>
  <si>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</si>
  <si>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</si>
  <si>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</si>
  <si>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</si>
  <si>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</si>
  <si>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</si>
  <si>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</si>
  <si>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</si>
  <si>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</si>
  <si>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</si>
  <si>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</si>
  <si>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</si>
  <si>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</si>
  <si>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</si>
  <si>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</si>
  <si>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</si>
  <si>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</si>
  <si>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</si>
  <si>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</si>
  <si>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</si>
  <si>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</si>
  <si>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</si>
  <si>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</si>
  <si>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</si>
  <si>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</si>
  <si>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</si>
  <si>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</si>
  <si>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</si>
  <si>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</si>
  <si>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</si>
  <si>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</si>
  <si>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</si>
  <si>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</si>
  <si>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</si>
  <si>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</si>
  <si>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</si>
  <si>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</si>
  <si>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</si>
  <si>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</si>
  <si>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</si>
  <si>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</si>
  <si>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</si>
  <si>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</si>
  <si>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</si>
  <si>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</si>
  <si>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</si>
  <si>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</si>
  <si>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</si>
  <si>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</si>
  <si>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</si>
  <si>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</si>
  <si>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</si>
  <si>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</si>
  <si>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</si>
  <si>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</si>
  <si>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</si>
  <si>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</si>
  <si>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</si>
  <si>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</si>
  <si>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</si>
  <si>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</si>
  <si>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</si>
  <si>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</si>
  <si>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</si>
  <si>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</si>
  <si>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</si>
  <si>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</si>
  <si>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</si>
  <si>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</si>
  <si>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</si>
  <si>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</si>
  <si>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</si>
  <si>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</si>
  <si>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</si>
  <si>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</si>
  <si>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</si>
  <si>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</si>
  <si>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</si>
  <si>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</si>
  <si>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</si>
  <si>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</si>
  <si>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</si>
  <si>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</si>
  <si>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</si>
  <si>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</si>
  <si>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</si>
  <si>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</si>
  <si>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</si>
  <si>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</si>
  <si>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</si>
  <si>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</si>
  <si>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</si>
  <si>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</si>
  <si>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</si>
  <si>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</si>
  <si>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</si>
  <si>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</si>
  <si>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</si>
  <si>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</si>
  <si>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</si>
  <si>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</si>
  <si>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</si>
  <si>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</si>
  <si>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</si>
  <si>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</si>
  <si>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</si>
  <si>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</si>
  <si>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</si>
  <si>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</si>
  <si>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</si>
  <si>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</si>
  <si>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</si>
  <si>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</si>
  <si>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</si>
  <si>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</si>
  <si>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</si>
  <si>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</si>
  <si>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</si>
  <si>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</si>
  <si>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</si>
  <si>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</si>
  <si>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</si>
  <si>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</si>
  <si>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</si>
  <si>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</si>
  <si>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</si>
  <si>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</si>
  <si>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</si>
  <si>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</si>
  <si>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</si>
  <si>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</si>
  <si>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</si>
  <si>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</si>
  <si>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</si>
  <si>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</si>
  <si>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</si>
  <si>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</si>
  <si>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</si>
  <si>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</si>
  <si>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</si>
  <si>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</si>
  <si>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</si>
  <si>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</si>
  <si>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</si>
  <si>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</si>
  <si>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</si>
  <si>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</si>
  <si>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</si>
  <si>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</si>
  <si>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</si>
  <si>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</si>
  <si>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</si>
  <si>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</si>
  <si>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</si>
  <si>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</si>
  <si>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</si>
  <si>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</si>
  <si>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</si>
  <si>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</si>
  <si>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</si>
  <si>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</si>
  <si>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</si>
  <si>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</si>
  <si>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</si>
  <si>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</si>
  <si>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</si>
  <si>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</si>
  <si>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</si>
  <si>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</si>
  <si>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</si>
  <si>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</si>
  <si>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</si>
  <si>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</si>
  <si>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</si>
  <si>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</si>
  <si>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</si>
  <si>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</si>
  <si>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</si>
  <si>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</si>
  <si>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</si>
  <si>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</si>
  <si>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</si>
  <si>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</si>
  <si>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</si>
  <si>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</si>
  <si>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</si>
  <si>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</si>
  <si>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</si>
  <si>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</si>
  <si>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</si>
  <si>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</si>
  <si>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</si>
  <si>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</si>
  <si>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</si>
  <si>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</si>
  <si>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</si>
  <si>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</si>
  <si>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</si>
  <si>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</si>
  <si>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</si>
  <si>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</si>
  <si>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</si>
  <si>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</si>
  <si>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</si>
  <si>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</si>
  <si>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</si>
  <si>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</si>
  <si>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</si>
  <si>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</si>
  <si>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</si>
  <si>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</si>
  <si>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</si>
  <si>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</si>
  <si>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</si>
  <si>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</si>
  <si>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</si>
  <si>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</si>
  <si>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</si>
  <si>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</si>
  <si>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</si>
  <si>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</si>
  <si>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</si>
  <si>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</si>
  <si>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</si>
  <si>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</si>
  <si>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</si>
  <si>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</si>
  <si>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</si>
  <si>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</si>
  <si>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</si>
  <si>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</si>
  <si>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</si>
  <si>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</si>
  <si>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</si>
  <si>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</si>
  <si>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</si>
  <si>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</si>
  <si>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</si>
  <si>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</si>
  <si>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</si>
  <si>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</si>
  <si>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</si>
  <si>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</si>
  <si>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</si>
  <si>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</si>
  <si>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</si>
  <si>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</si>
  <si>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</si>
  <si>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</si>
  <si>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</si>
  <si>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</si>
  <si>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</si>
  <si>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</si>
  <si>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</si>
  <si>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</si>
  <si>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</si>
  <si>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</si>
  <si>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</si>
  <si>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</si>
  <si>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</si>
  <si>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</si>
  <si>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</si>
  <si>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</si>
  <si>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</si>
  <si>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</si>
  <si>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</si>
  <si>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</si>
  <si>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</si>
  <si>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</si>
  <si>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</si>
  <si>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</si>
  <si>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</si>
  <si>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</si>
  <si>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</si>
  <si>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</si>
  <si>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</si>
  <si>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</si>
  <si>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</si>
  <si>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</si>
  <si>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</si>
  <si>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</si>
  <si>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</si>
  <si>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</si>
  <si>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</si>
  <si>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</si>
  <si>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</si>
  <si>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</si>
  <si>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</si>
  <si>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</si>
  <si>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</si>
  <si>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</si>
  <si>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</si>
  <si>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</si>
  <si>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</si>
  <si>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</si>
  <si>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</si>
  <si>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</si>
  <si>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</si>
  <si>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</si>
  <si>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</si>
  <si>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</si>
  <si>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</si>
  <si>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</si>
  <si>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</si>
  <si>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</si>
  <si>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</si>
  <si>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</si>
  <si>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</si>
  <si>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</si>
  <si>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</si>
  <si>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</si>
  <si>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</si>
  <si>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</si>
  <si>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</si>
  <si>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</si>
  <si>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</si>
  <si>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</si>
  <si>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</si>
  <si>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</si>
  <si>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</si>
  <si>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</si>
  <si>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</si>
  <si>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</si>
  <si>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</si>
  <si>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</si>
  <si>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</si>
  <si>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</si>
  <si>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</si>
  <si>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</si>
  <si>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</si>
  <si>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</si>
  <si>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</si>
  <si>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</si>
  <si>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</si>
  <si>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</si>
  <si>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</si>
  <si>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</si>
  <si>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</si>
  <si>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</si>
  <si>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</si>
  <si>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</si>
  <si>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</si>
  <si>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</si>
  <si>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</si>
  <si>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</si>
  <si>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</si>
  <si>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</si>
  <si>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</si>
  <si>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</si>
  <si>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</si>
  <si>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</si>
  <si>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</si>
  <si>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</si>
  <si>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</si>
  <si>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</si>
  <si>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</si>
  <si>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</si>
  <si>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</si>
  <si>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</si>
  <si>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</si>
  <si>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</si>
  <si>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</si>
  <si>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</si>
  <si>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</si>
  <si>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</si>
  <si>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</si>
  <si>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</si>
  <si>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</si>
  <si>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</si>
  <si>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</si>
  <si>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</si>
  <si>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</si>
  <si>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</si>
  <si>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</si>
  <si>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</si>
  <si>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</si>
  <si>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</si>
  <si>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</si>
  <si>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</si>
  <si>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</si>
  <si>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</si>
  <si>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</si>
  <si>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</si>
  <si>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</si>
  <si>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</si>
  <si>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</si>
  <si>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</si>
  <si>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</si>
  <si>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</si>
  <si>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</si>
  <si>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</si>
  <si>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</si>
  <si>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</si>
  <si>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</si>
  <si>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</si>
  <si>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</si>
  <si>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</si>
  <si>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</si>
  <si>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</si>
  <si>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</si>
  <si>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</si>
  <si>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</si>
  <si>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</si>
  <si>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</si>
  <si>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</si>
  <si>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</si>
  <si>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</si>
  <si>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</si>
  <si>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</si>
  <si>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</si>
  <si>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</si>
  <si>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</si>
  <si>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</si>
  <si>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</si>
  <si>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</si>
  <si>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</si>
  <si>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</si>
  <si>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</si>
  <si>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</si>
  <si>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</si>
  <si>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</si>
  <si>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</si>
  <si>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</si>
  <si>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</si>
  <si>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</si>
  <si>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</si>
  <si>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</si>
  <si>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</si>
  <si>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</si>
  <si>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</si>
  <si>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</si>
  <si>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</si>
  <si>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</si>
  <si>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</si>
  <si>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</si>
  <si>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</si>
  <si>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</si>
  <si>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</si>
  <si>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</si>
  <si>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</si>
  <si>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</si>
  <si>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</si>
  <si>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</si>
  <si>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</si>
  <si>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</si>
  <si>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</si>
  <si>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</si>
  <si>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</si>
  <si>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</si>
  <si>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</si>
  <si>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</si>
  <si>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</si>
  <si>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</si>
  <si>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</si>
  <si>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</si>
  <si>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</si>
  <si>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</si>
  <si>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</si>
  <si>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</si>
  <si>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</si>
  <si>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</si>
  <si>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</si>
  <si>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</si>
  <si>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</si>
  <si>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</si>
  <si>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</si>
  <si>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</si>
  <si>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</si>
  <si>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</si>
  <si>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</si>
  <si>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</si>
  <si>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</si>
  <si>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</si>
  <si>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</si>
  <si>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</si>
  <si>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</si>
  <si>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</si>
  <si>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</si>
  <si>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</si>
  <si>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</si>
  <si>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</si>
  <si>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</si>
  <si>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</si>
  <si>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</si>
  <si>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</si>
  <si>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</si>
  <si>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</si>
  <si>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</si>
  <si>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</si>
  <si>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</si>
  <si>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</si>
  <si>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</si>
  <si>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</si>
  <si>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</si>
  <si>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</si>
  <si>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</si>
  <si>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</si>
  <si>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</si>
  <si>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</si>
  <si>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</si>
  <si>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</si>
  <si>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</si>
  <si>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</si>
  <si>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</si>
  <si>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</si>
  <si>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</si>
  <si>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</si>
  <si>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</si>
  <si>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</si>
  <si>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</si>
  <si>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</si>
  <si>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</si>
  <si>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</si>
  <si>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</si>
  <si>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</si>
  <si>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</si>
  <si>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</si>
  <si>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</si>
  <si>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</si>
  <si>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</si>
  <si>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</si>
  <si>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</si>
  <si>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</si>
  <si>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</si>
  <si>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</si>
  <si>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</si>
  <si>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</si>
  <si>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</si>
  <si>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</si>
  <si>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</si>
  <si>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</si>
  <si>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</si>
  <si>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</si>
  <si>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</si>
  <si>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</si>
  <si>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</si>
  <si>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</si>
  <si>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</si>
  <si>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</si>
  <si>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</si>
  <si>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</si>
  <si>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</si>
  <si>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</si>
  <si>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</si>
  <si>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</si>
  <si>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</si>
  <si>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</si>
  <si>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</si>
  <si>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</si>
  <si>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</si>
  <si>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</si>
  <si>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</si>
  <si>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</si>
  <si>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</si>
  <si>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</si>
  <si>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</si>
  <si>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</si>
  <si>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</si>
  <si>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</si>
  <si>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</si>
  <si>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</si>
  <si>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</si>
  <si>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</si>
  <si>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</si>
  <si>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</si>
  <si>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</si>
  <si>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</si>
  <si>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</si>
  <si>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</si>
  <si>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</si>
  <si>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</si>
  <si>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</si>
  <si>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</si>
  <si>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</si>
  <si>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</si>
  <si>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</si>
  <si>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</si>
  <si>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</si>
  <si>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</si>
  <si>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</si>
  <si>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</si>
  <si>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</si>
  <si>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</si>
  <si>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</si>
  <si>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</si>
  <si>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</si>
  <si>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</si>
  <si>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</si>
  <si>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</si>
  <si>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</si>
  <si>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</si>
  <si>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</si>
  <si>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</si>
  <si>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</si>
  <si>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</si>
  <si>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</si>
  <si>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</si>
  <si>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</si>
  <si>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</si>
  <si>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</si>
  <si>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</si>
  <si>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</si>
  <si>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</si>
  <si>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</si>
  <si>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</si>
  <si>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</si>
  <si>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</si>
  <si>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</si>
  <si>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</si>
  <si>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</si>
  <si>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</si>
  <si>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</si>
  <si>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</si>
  <si>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</si>
  <si>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</si>
  <si>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</si>
  <si>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</si>
  <si>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</si>
  <si>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</si>
  <si>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</si>
  <si>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</si>
  <si>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</si>
  <si>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</si>
  <si>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</si>
  <si>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</si>
  <si>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</si>
  <si>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</si>
  <si>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</si>
  <si>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</si>
  <si>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</si>
  <si>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</si>
  <si>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</si>
  <si>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</si>
  <si>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</si>
  <si>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</si>
  <si>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</si>
  <si>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</si>
  <si>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</si>
  <si>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</si>
  <si>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</si>
  <si>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</si>
  <si>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</si>
  <si>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</si>
  <si>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</si>
  <si>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</si>
  <si>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</si>
  <si>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</si>
  <si>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</si>
  <si>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</si>
  <si>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</si>
  <si>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</si>
  <si>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</si>
  <si>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</si>
  <si>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</si>
  <si>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</si>
  <si>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</si>
  <si>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</si>
  <si>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</si>
  <si>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</si>
  <si>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</si>
  <si>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</si>
  <si>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</si>
  <si>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</si>
  <si>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</si>
  <si>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</si>
  <si>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</si>
  <si>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</si>
  <si>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</si>
  <si>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</si>
  <si>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</si>
  <si>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</si>
  <si>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</si>
  <si>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</si>
  <si>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</si>
  <si>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</si>
  <si>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</si>
  <si>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</si>
  <si>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</si>
  <si>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</si>
  <si>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</si>
  <si>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</si>
  <si>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</si>
  <si>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</si>
  <si>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</si>
  <si>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</si>
  <si>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</si>
  <si>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</si>
  <si>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</si>
  <si>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</si>
  <si>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</si>
  <si>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</si>
  <si>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</si>
  <si>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</si>
  <si>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</si>
  <si>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</si>
  <si>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</si>
  <si>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</si>
  <si>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</si>
  <si>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</si>
  <si>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</si>
  <si>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</si>
  <si>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</si>
  <si>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</si>
  <si>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</si>
  <si>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</si>
  <si>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</si>
  <si>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</si>
  <si>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</si>
  <si>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</si>
  <si>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</si>
  <si>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</si>
  <si>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</si>
  <si>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</si>
  <si>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</si>
  <si>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</si>
  <si>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</si>
  <si>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</si>
  <si>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</si>
  <si>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</si>
  <si>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</si>
  <si>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</si>
  <si>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</si>
  <si>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</si>
  <si>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</si>
  <si>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</si>
  <si>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</si>
  <si>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</si>
  <si>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</si>
  <si>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</si>
  <si>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</si>
  <si>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</si>
  <si>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</si>
  <si>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</si>
  <si>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</si>
  <si>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</si>
  <si>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</si>
  <si>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</si>
  <si>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</si>
  <si>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</si>
  <si>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</si>
  <si>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</si>
  <si>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</si>
  <si>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</si>
  <si>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</si>
  <si>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</si>
  <si>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</si>
  <si>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</si>
  <si>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</si>
  <si>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</si>
  <si>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</si>
  <si>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</si>
  <si>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</si>
  <si>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</si>
  <si>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</si>
  <si>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</si>
  <si>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</si>
  <si>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</si>
  <si>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</si>
  <si>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</si>
  <si>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</si>
  <si>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</si>
  <si>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</si>
  <si>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</si>
  <si>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</si>
  <si>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</si>
  <si>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</si>
  <si>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</si>
  <si>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</si>
  <si>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</si>
  <si>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</si>
  <si>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</si>
  <si>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</si>
  <si>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</si>
  <si>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</si>
  <si>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</si>
  <si>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</si>
  <si>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</si>
  <si>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</si>
  <si>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</si>
  <si>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</si>
  <si>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</si>
  <si>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</si>
  <si>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</si>
  <si>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</si>
  <si>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</si>
  <si>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</si>
  <si>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</si>
  <si>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</si>
  <si>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</si>
  <si>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</si>
  <si>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</si>
  <si>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</si>
  <si>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</si>
  <si>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</si>
  <si>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</si>
  <si>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</si>
  <si>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</si>
  <si>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</si>
  <si>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</si>
  <si>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</si>
  <si>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</si>
  <si>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</si>
  <si>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</si>
  <si>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</si>
  <si>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</si>
  <si>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</si>
  <si>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</si>
  <si>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</si>
  <si>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</si>
  <si>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</si>
  <si>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</si>
  <si>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</si>
  <si>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</si>
  <si>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</si>
  <si>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</si>
  <si>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</si>
  <si>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</si>
  <si>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</si>
  <si>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</si>
  <si>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</si>
  <si>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</si>
  <si>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</si>
  <si>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</si>
  <si>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</si>
  <si>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</si>
  <si>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</si>
  <si>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</si>
  <si>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</si>
  <si>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</si>
  <si>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</si>
  <si>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</si>
  <si>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</si>
  <si>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</si>
  <si>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</si>
  <si>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</si>
  <si>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</si>
  <si>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</si>
  <si>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</si>
  <si>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</si>
  <si>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</si>
  <si>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</si>
  <si>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</si>
  <si>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</si>
  <si>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</si>
  <si>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</si>
  <si>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</si>
  <si>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</si>
  <si>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</si>
  <si>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</si>
  <si>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</si>
  <si>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</si>
  <si>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</si>
  <si>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</si>
  <si>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</si>
  <si>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</si>
  <si>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</si>
  <si>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</si>
  <si>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</si>
  <si>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</si>
  <si>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</si>
  <si>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</si>
  <si>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</si>
  <si>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</si>
  <si>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</si>
  <si>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</si>
  <si>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</si>
  <si>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</si>
  <si>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</si>
  <si>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</si>
  <si>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</si>
  <si>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</si>
  <si>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</si>
  <si>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</si>
  <si>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</si>
  <si>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</si>
  <si>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</si>
  <si>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</si>
  <si>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</si>
  <si>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</si>
  <si>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</si>
  <si>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</si>
  <si>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</si>
  <si>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</si>
  <si>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</si>
  <si>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</si>
  <si>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</si>
  <si>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</si>
  <si>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</si>
  <si>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</si>
  <si>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</si>
  <si>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</si>
  <si>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</si>
  <si>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</si>
  <si>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</si>
  <si>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</si>
  <si>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</si>
  <si>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</si>
  <si>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</si>
  <si>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</si>
  <si>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</si>
  <si>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</si>
  <si>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</si>
  <si>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</si>
  <si>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</si>
  <si>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</si>
  <si>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</si>
  <si>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</si>
  <si>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</si>
  <si>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</si>
  <si>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</si>
  <si>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</si>
  <si>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</si>
  <si>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</si>
  <si>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</si>
  <si>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</si>
  <si>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</si>
  <si>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</si>
  <si>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</si>
  <si>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</si>
  <si>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</si>
  <si>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</si>
  <si>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</si>
  <si>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</si>
  <si>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</si>
  <si>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</si>
  <si>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</si>
  <si>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</si>
  <si>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</si>
  <si>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</si>
  <si>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</si>
  <si>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</si>
  <si>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</si>
  <si>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</si>
  <si>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</si>
  <si>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</si>
  <si>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</si>
  <si>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</si>
  <si>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</si>
  <si>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</si>
  <si>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</si>
  <si>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</si>
  <si>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</si>
  <si>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</si>
  <si>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</si>
  <si>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</si>
  <si>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</si>
  <si>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</si>
  <si>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</si>
  <si>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</si>
  <si>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</si>
  <si>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</si>
  <si>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</si>
  <si>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</si>
  <si>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</si>
  <si>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</si>
  <si>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</si>
  <si>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</si>
  <si>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</si>
  <si>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</si>
  <si>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</si>
  <si>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</si>
  <si>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</si>
  <si>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</si>
  <si>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</si>
  <si>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</si>
  <si>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</si>
  <si>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</si>
  <si>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</si>
  <si>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</si>
  <si>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</si>
  <si>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</si>
  <si>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</si>
  <si>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</si>
  <si>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</si>
  <si>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</si>
  <si>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</si>
  <si>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</si>
  <si>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</si>
  <si>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</si>
  <si>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</si>
  <si>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</si>
  <si>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</si>
  <si>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</si>
  <si>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</si>
  <si>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</si>
  <si>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</si>
  <si>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</si>
  <si>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</si>
  <si>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</si>
  <si>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</si>
  <si>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</si>
  <si>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</si>
  <si>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</si>
  <si>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</si>
  <si>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</si>
  <si>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</si>
  <si>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</si>
  <si>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</si>
  <si>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</si>
  <si>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</si>
  <si>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</si>
  <si>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</si>
  <si>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</si>
  <si>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</si>
  <si>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</si>
  <si>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</si>
  <si>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</si>
  <si>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</si>
  <si>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</si>
  <si>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</si>
  <si>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</si>
  <si>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</si>
  <si>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</si>
  <si>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</si>
  <si>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</si>
  <si>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</si>
  <si>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</si>
  <si>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</si>
  <si>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</si>
  <si>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</si>
  <si>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</si>
  <si>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</si>
  <si>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</si>
  <si>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</si>
  <si>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</si>
  <si>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</si>
  <si>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</si>
  <si>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</si>
  <si>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</si>
  <si>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</si>
  <si>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</si>
  <si>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</si>
  <si>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</si>
  <si>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</si>
  <si>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</si>
  <si>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</si>
  <si>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</si>
  <si>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</si>
  <si>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</si>
  <si>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</si>
  <si>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</si>
  <si>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</si>
  <si>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</si>
  <si>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</si>
  <si>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</si>
  <si>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</si>
  <si>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</si>
  <si>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</si>
  <si>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</si>
  <si>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</si>
  <si>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</si>
  <si>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</si>
  <si>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</si>
  <si>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</si>
  <si>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</si>
  <si>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</si>
  <si>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</si>
  <si>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</si>
  <si>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</si>
  <si>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</si>
  <si>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</si>
  <si>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</si>
  <si>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</si>
  <si>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</si>
  <si>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</si>
  <si>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</si>
  <si>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</si>
  <si>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</si>
  <si>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</si>
  <si>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</si>
  <si>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</si>
  <si>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</si>
  <si>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</si>
  <si>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</si>
  <si>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</si>
  <si>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</si>
  <si>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</si>
  <si>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</si>
  <si>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</si>
  <si>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</si>
  <si>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</si>
  <si>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</si>
  <si>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</si>
  <si>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</si>
  <si>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</si>
  <si>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</si>
  <si>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</si>
  <si>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</si>
  <si>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</si>
  <si>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</si>
  <si>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</si>
  <si>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</si>
  <si>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</si>
  <si>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</si>
  <si>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</si>
  <si>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</si>
  <si>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</si>
  <si>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</si>
  <si>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</si>
  <si>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</si>
  <si>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</si>
  <si>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</si>
  <si>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</si>
  <si>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</si>
  <si>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</si>
  <si>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</si>
  <si>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</si>
  <si>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</si>
  <si>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</si>
  <si>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</si>
  <si>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</si>
  <si>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</si>
  <si>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</si>
  <si>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</si>
  <si>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</si>
  <si>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</si>
  <si>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</si>
  <si>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</si>
  <si>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</si>
  <si>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</si>
  <si>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</si>
  <si>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</si>
  <si>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</si>
  <si>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</si>
  <si>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</si>
  <si>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</si>
  <si>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</si>
  <si>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</si>
  <si>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</si>
  <si>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</si>
  <si>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</si>
  <si>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</si>
  <si>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</si>
  <si>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</si>
  <si>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</si>
  <si>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</si>
  <si>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</si>
  <si>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</si>
  <si>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</si>
  <si>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</si>
  <si>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</si>
  <si>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</si>
  <si>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</si>
  <si>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</si>
  <si>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</si>
  <si>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</si>
  <si>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</si>
  <si>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</si>
  <si>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</si>
  <si>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</si>
  <si>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</si>
  <si>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</si>
  <si>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</si>
  <si>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</si>
  <si>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</si>
  <si>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</si>
  <si>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</si>
  <si>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</si>
  <si>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</si>
  <si>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</si>
  <si>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</si>
  <si>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</si>
  <si>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</si>
  <si>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</si>
  <si>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</si>
  <si>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</si>
  <si>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</si>
  <si>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</si>
  <si>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</si>
  <si>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</si>
  <si>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</si>
  <si>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</si>
  <si>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</si>
  <si>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</si>
  <si>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</si>
  <si>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</si>
  <si>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</si>
  <si>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</si>
  <si>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</si>
  <si>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</si>
  <si>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</si>
  <si>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</si>
  <si>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</si>
  <si>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</si>
  <si>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</si>
  <si>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</si>
  <si>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</si>
  <si>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</si>
  <si>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</si>
  <si>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</si>
  <si>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</si>
  <si>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</si>
  <si>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</si>
  <si>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</si>
  <si>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</si>
  <si>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</si>
  <si>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</si>
  <si>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</si>
  <si>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</si>
  <si>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</si>
  <si>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</si>
  <si>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</si>
  <si>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</si>
  <si>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</si>
  <si>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</si>
  <si>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</si>
  <si>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</si>
  <si>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</si>
  <si>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</si>
  <si>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</si>
  <si>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</si>
  <si>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</si>
  <si>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</si>
  <si>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</si>
  <si>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</si>
  <si>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</si>
  <si>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</si>
  <si>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</si>
  <si>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</si>
  <si>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</si>
  <si>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</si>
  <si>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</si>
  <si>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</si>
  <si>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</si>
  <si>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</si>
  <si>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</si>
  <si>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</si>
  <si>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</si>
  <si>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</si>
  <si>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</si>
  <si>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</si>
  <si>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</si>
  <si>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</si>
  <si>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</si>
  <si>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</si>
  <si>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</si>
  <si>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</si>
  <si>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</si>
  <si>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</si>
  <si>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</si>
  <si>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</si>
  <si>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</si>
  <si>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</si>
  <si>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</si>
  <si>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</si>
  <si>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</si>
  <si>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</si>
  <si>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</si>
  <si>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</si>
  <si>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</si>
  <si>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</si>
  <si>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</si>
  <si>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</si>
  <si>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</si>
  <si>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</si>
  <si>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</si>
  <si>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</si>
  <si>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</si>
  <si>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</si>
  <si>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</si>
  <si>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</si>
  <si>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</si>
  <si>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</si>
  <si>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</si>
  <si>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</si>
  <si>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</si>
  <si>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</si>
  <si>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</si>
  <si>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</si>
  <si>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</si>
  <si>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</si>
  <si>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</si>
  <si>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</si>
  <si>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</si>
  <si>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</si>
  <si>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</si>
  <si>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</si>
  <si>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</si>
  <si>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</si>
  <si>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</si>
  <si>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</si>
  <si>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</si>
  <si>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</si>
  <si>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</si>
  <si>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</si>
  <si>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</si>
  <si>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</si>
  <si>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</si>
  <si>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</si>
  <si>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</si>
  <si>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</si>
  <si>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</si>
  <si>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</si>
  <si>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</si>
  <si>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</si>
  <si>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</si>
  <si>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</si>
  <si>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</si>
  <si>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</si>
  <si>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</si>
  <si>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</si>
  <si>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</si>
  <si>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</si>
  <si>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</si>
  <si>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</si>
  <si>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</si>
  <si>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</si>
  <si>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</si>
  <si>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</si>
  <si>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</si>
  <si>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</si>
  <si>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</si>
  <si>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</si>
  <si>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</si>
  <si>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</si>
  <si>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</si>
  <si>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</si>
  <si>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</si>
  <si>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</si>
  <si>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</si>
  <si>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</si>
  <si>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</si>
  <si>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</si>
  <si>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</si>
  <si>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</si>
  <si>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</si>
  <si>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</si>
  <si>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</si>
  <si>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</si>
  <si>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</si>
  <si>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</si>
  <si>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</si>
  <si>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</si>
  <si>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</si>
  <si>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</si>
  <si>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</si>
  <si>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</si>
  <si>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</si>
  <si>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</si>
  <si>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</si>
  <si>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</si>
  <si>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</si>
  <si>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</si>
  <si>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</si>
  <si>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</si>
  <si>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</si>
  <si>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</si>
  <si>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</si>
  <si>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</si>
  <si>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</si>
  <si>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</si>
  <si>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</si>
  <si>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</si>
  <si>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</si>
  <si>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</si>
  <si>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</si>
  <si>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</si>
  <si>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</si>
  <si>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</si>
  <si>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</si>
  <si>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</si>
  <si>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</si>
  <si>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</si>
  <si>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</si>
  <si>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</si>
  <si>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</si>
  <si>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</si>
  <si>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</si>
  <si>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</si>
  <si>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</si>
  <si>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</si>
  <si>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</si>
  <si>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</si>
  <si>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</si>
  <si>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</si>
  <si>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</si>
  <si>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</si>
  <si>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</si>
  <si>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</si>
  <si>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</si>
  <si>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</si>
  <si>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</si>
  <si>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</si>
  <si>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</si>
  <si>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</si>
  <si>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</si>
  <si>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</si>
  <si>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</si>
  <si>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</si>
  <si>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</si>
  <si>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</si>
  <si>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</si>
  <si>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</si>
  <si>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</si>
  <si>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</si>
  <si>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</si>
  <si>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</si>
  <si>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</si>
  <si>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</si>
  <si>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</si>
  <si>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</si>
  <si>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</si>
  <si>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</si>
  <si>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</si>
  <si>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</si>
  <si>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</si>
  <si>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</si>
  <si>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</si>
  <si>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</si>
  <si>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</si>
  <si>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</si>
  <si>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</si>
  <si>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</si>
  <si>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</si>
  <si>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</si>
  <si>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</si>
  <si>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</si>
  <si>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</si>
  <si>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</si>
  <si>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</si>
  <si>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</si>
  <si>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</si>
  <si>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</si>
  <si>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</si>
  <si>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</si>
  <si>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</si>
  <si>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</si>
  <si>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</si>
  <si>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</si>
  <si>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</si>
  <si>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</si>
  <si>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</si>
  <si>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</si>
  <si>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</si>
  <si>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</si>
  <si>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</si>
  <si>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</si>
  <si>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</si>
  <si>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</si>
  <si>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</si>
  <si>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</si>
  <si>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</si>
  <si>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</si>
  <si>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</si>
  <si>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</si>
  <si>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</si>
  <si>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</si>
  <si>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</si>
  <si>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</si>
  <si>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</si>
  <si>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</si>
  <si>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</si>
  <si>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</si>
  <si>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</si>
  <si>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</si>
  <si>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</si>
  <si>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</si>
  <si>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</si>
  <si>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</si>
  <si>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</si>
  <si>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</si>
  <si>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</si>
  <si>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</si>
  <si>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</si>
  <si>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</si>
  <si>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</si>
  <si>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</si>
  <si>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</si>
  <si>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</si>
  <si>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</si>
  <si>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</si>
  <si>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</si>
  <si>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</si>
  <si>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</si>
  <si>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</si>
  <si>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</si>
  <si>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</si>
  <si>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</si>
  <si>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</si>
  <si>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</si>
  <si>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</si>
  <si>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</si>
  <si>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</si>
  <si>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</si>
  <si>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</si>
  <si>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</si>
  <si>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</si>
  <si>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</si>
  <si>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</si>
  <si>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</si>
  <si>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</si>
  <si>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</si>
  <si>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</si>
  <si>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</si>
  <si>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</si>
  <si>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</si>
  <si>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</si>
  <si>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</si>
  <si>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</si>
  <si>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</si>
  <si>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</si>
  <si>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</si>
  <si>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</si>
  <si>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</si>
  <si>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</si>
  <si>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</si>
  <si>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</si>
  <si>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</si>
  <si>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</si>
  <si>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</si>
  <si>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</si>
  <si>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</si>
  <si>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</si>
  <si>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</si>
  <si>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</si>
  <si>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</si>
  <si>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</si>
  <si>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</si>
  <si>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</si>
  <si>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</si>
  <si>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</si>
  <si>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</si>
  <si>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</si>
  <si>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</si>
  <si>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</si>
  <si>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</si>
  <si>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</si>
  <si>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</si>
  <si>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</si>
  <si>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</si>
  <si>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</si>
  <si>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</si>
  <si>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</si>
  <si>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</si>
  <si>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</si>
  <si>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</si>
  <si>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</si>
  <si>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</si>
  <si>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</si>
  <si>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</si>
  <si>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</si>
  <si>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</si>
  <si>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</si>
  <si>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</si>
  <si>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</si>
  <si>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</si>
  <si>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</si>
  <si>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</si>
  <si>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</si>
  <si>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</si>
  <si>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</si>
  <si>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</si>
  <si>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</si>
  <si>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</si>
  <si>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</si>
  <si>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</si>
  <si>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</si>
  <si>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</si>
  <si>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</si>
  <si>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</si>
  <si>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</si>
  <si>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</si>
  <si>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</si>
  <si>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</si>
  <si>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</si>
  <si>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</si>
  <si>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</si>
  <si>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</si>
  <si>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</si>
  <si>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</si>
  <si>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</si>
  <si>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</si>
  <si>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</si>
  <si>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</si>
  <si>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</si>
  <si>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</si>
  <si>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</si>
  <si>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</si>
  <si>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</si>
  <si>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</si>
  <si>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</si>
  <si>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</si>
  <si>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</si>
  <si>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</si>
  <si>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</si>
  <si>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</si>
  <si>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</si>
  <si>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</si>
  <si>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</si>
  <si>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</si>
  <si>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</si>
  <si>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</si>
  <si>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</si>
  <si>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</si>
  <si>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</si>
  <si>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</si>
  <si>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</si>
  <si>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</si>
  <si>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</si>
  <si>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</si>
  <si>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</si>
  <si>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</si>
  <si>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</si>
  <si>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</si>
  <si>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</si>
  <si>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</si>
  <si>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</si>
  <si>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</si>
  <si>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</si>
  <si>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</si>
  <si>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</si>
  <si>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</si>
  <si>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</si>
  <si>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</si>
  <si>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</si>
  <si>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</si>
  <si>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</si>
  <si>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</si>
  <si>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</si>
  <si>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</si>
  <si>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</si>
  <si>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</si>
  <si>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</si>
  <si>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</si>
  <si>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</si>
  <si>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</si>
  <si>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</si>
  <si>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</si>
  <si>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</si>
  <si>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</si>
  <si>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</si>
  <si>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</si>
  <si>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</si>
  <si>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</si>
  <si>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</si>
  <si>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</si>
  <si>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</si>
  <si>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</si>
  <si>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</si>
  <si>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</si>
  <si>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</si>
  <si>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</si>
  <si>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</si>
  <si>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</si>
  <si>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</si>
  <si>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</si>
  <si>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</si>
  <si>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</si>
  <si>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</si>
  <si>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</si>
  <si>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</si>
  <si>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</si>
  <si>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</si>
  <si>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</si>
  <si>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</si>
  <si>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</si>
  <si>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</si>
  <si>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</si>
  <si>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</si>
  <si>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</si>
  <si>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</si>
  <si>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</si>
  <si>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</si>
  <si>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</si>
  <si>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</si>
  <si>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</si>
  <si>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</si>
  <si>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</si>
  <si>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</si>
  <si>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</si>
  <si>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</si>
  <si>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</si>
  <si>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</si>
  <si>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</si>
  <si>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</si>
  <si>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</si>
  <si>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</si>
  <si>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</si>
  <si>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</si>
  <si>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</si>
  <si>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</si>
  <si>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</si>
  <si>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</si>
  <si>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</si>
  <si>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</si>
  <si>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</si>
  <si>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</si>
  <si>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</si>
  <si>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</si>
  <si>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</si>
  <si>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</si>
  <si>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</si>
  <si>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</si>
  <si>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</si>
  <si>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</si>
  <si>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</si>
  <si>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</si>
  <si>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</si>
  <si>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</si>
  <si>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</si>
  <si>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</si>
  <si>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</si>
  <si>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</si>
  <si>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</si>
  <si>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</si>
  <si>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</si>
  <si>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</si>
  <si>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</si>
  <si>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</si>
  <si>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</si>
  <si>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</si>
  <si>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</si>
  <si>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</si>
  <si>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</si>
  <si>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</si>
  <si>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</si>
  <si>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</si>
  <si>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</si>
  <si>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</si>
  <si>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</si>
  <si>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</si>
  <si>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</si>
  <si>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</si>
  <si>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</si>
  <si>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</si>
  <si>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</si>
  <si>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</si>
  <si>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</si>
  <si>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</si>
  <si>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</si>
  <si>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</si>
  <si>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</si>
  <si>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</si>
  <si>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</si>
  <si>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</si>
  <si>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</si>
  <si>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</si>
  <si>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</si>
  <si>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</si>
  <si>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</si>
  <si>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</si>
  <si>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</si>
  <si>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</si>
  <si>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</si>
  <si>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</si>
  <si>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</si>
  <si>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</si>
  <si>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</si>
  <si>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</si>
  <si>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</si>
  <si>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</si>
  <si>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</si>
  <si>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</si>
  <si>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</si>
  <si>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</si>
  <si>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</si>
  <si>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</si>
  <si>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</si>
  <si>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</si>
  <si>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</si>
  <si>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</si>
  <si>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</si>
  <si>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</si>
  <si>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</si>
  <si>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</si>
  <si>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</si>
  <si>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</si>
  <si>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</si>
  <si>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</si>
  <si>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</si>
  <si>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</si>
  <si>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</si>
  <si>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</si>
  <si>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</si>
  <si>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</si>
  <si>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</si>
  <si>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</si>
  <si>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</si>
  <si>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</si>
  <si>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</si>
  <si>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</si>
  <si>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</si>
  <si>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</si>
  <si>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</si>
  <si>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</si>
  <si>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</si>
  <si>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</si>
  <si>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</si>
  <si>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</si>
  <si>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</si>
  <si>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</si>
  <si>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</si>
  <si>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</si>
  <si>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</si>
  <si>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</si>
  <si>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</si>
  <si>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</si>
  <si>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</si>
  <si>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</si>
  <si>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</si>
  <si>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</si>
  <si>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</si>
  <si>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</si>
  <si>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</si>
  <si>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</si>
  <si>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</si>
  <si>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</si>
  <si>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</si>
  <si>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</si>
  <si>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</si>
  <si>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</si>
  <si>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</si>
  <si>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</si>
  <si>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</si>
  <si>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</si>
  <si>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</si>
  <si>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</si>
  <si>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</si>
  <si>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</si>
  <si>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</si>
  <si>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</si>
  <si>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</si>
  <si>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</si>
  <si>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</si>
  <si>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</si>
  <si>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</si>
  <si>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</si>
  <si>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</si>
  <si>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</si>
  <si>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</si>
  <si>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</si>
  <si>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</si>
  <si>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</si>
  <si>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</si>
  <si>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</si>
  <si>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</si>
  <si>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</si>
  <si>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</si>
  <si>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</si>
  <si>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</si>
  <si>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</si>
  <si>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</si>
  <si>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</si>
  <si>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</si>
  <si>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</si>
  <si>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</si>
  <si>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</si>
  <si>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</si>
  <si>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</si>
  <si>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</si>
  <si>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</si>
  <si>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</si>
  <si>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</si>
  <si>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</si>
  <si>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</si>
  <si>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</si>
  <si>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</si>
  <si>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</si>
  <si>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</si>
  <si>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</si>
  <si>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</si>
  <si>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</si>
  <si>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</si>
  <si>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</si>
  <si>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</si>
  <si>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</si>
  <si>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</si>
  <si>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</si>
  <si>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</si>
  <si>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</si>
  <si>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</si>
  <si>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</si>
  <si>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</si>
  <si>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</si>
  <si>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</si>
  <si>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</si>
  <si>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</si>
  <si>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</si>
  <si>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</si>
  <si>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</si>
  <si>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</si>
  <si>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</si>
  <si>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</si>
  <si>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</si>
  <si>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</si>
  <si>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</si>
  <si>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</si>
  <si>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</si>
  <si>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</si>
  <si>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</si>
  <si>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</si>
  <si>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</si>
  <si>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</si>
  <si>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</si>
  <si>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</si>
  <si>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</si>
  <si>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</si>
  <si>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</si>
  <si>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</si>
  <si>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</si>
  <si>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</si>
  <si>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</si>
  <si>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</si>
  <si>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</si>
  <si>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</si>
  <si>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</si>
  <si>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</si>
  <si>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</si>
  <si>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</si>
  <si>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</si>
  <si>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</si>
  <si>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</si>
  <si>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</si>
  <si>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</si>
  <si>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</si>
  <si>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</si>
  <si>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</si>
  <si>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</si>
  <si>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</si>
  <si>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</si>
  <si>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</si>
  <si>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</si>
  <si>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</si>
  <si>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</si>
  <si>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</si>
  <si>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</si>
  <si>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</si>
  <si>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</si>
  <si>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</si>
  <si>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</si>
  <si>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</si>
  <si>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</si>
  <si>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</si>
  <si>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</si>
  <si>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</si>
  <si>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</si>
  <si>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</si>
  <si>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</si>
  <si>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</si>
  <si>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</si>
  <si>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</si>
  <si>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</si>
  <si>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</si>
  <si>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</si>
  <si>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</si>
  <si>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</si>
  <si>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</si>
  <si>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</si>
  <si>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</si>
  <si>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</si>
  <si>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</si>
  <si>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</si>
  <si>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</si>
  <si>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</si>
  <si>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</si>
  <si>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</si>
  <si>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</si>
  <si>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</si>
  <si>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</si>
  <si>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</si>
  <si>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</si>
  <si>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</si>
  <si>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</si>
  <si>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</si>
  <si>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</si>
  <si>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</si>
  <si>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</si>
  <si>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</si>
  <si>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</si>
  <si>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</si>
  <si>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</si>
  <si>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</si>
  <si>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</si>
  <si>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</si>
  <si>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</si>
  <si>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</si>
  <si>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</si>
  <si>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</si>
  <si>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</si>
  <si>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</si>
  <si>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</si>
  <si>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</si>
  <si>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</si>
  <si>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</si>
  <si>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</si>
  <si>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</si>
  <si>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</si>
  <si>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</si>
  <si>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</si>
  <si>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</si>
  <si>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</si>
  <si>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</si>
  <si>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</si>
  <si>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</si>
  <si>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</si>
  <si>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</si>
  <si>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</si>
  <si>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</si>
  <si>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</si>
  <si>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</si>
  <si>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</si>
  <si>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</si>
  <si>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</si>
  <si>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</si>
  <si>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</si>
  <si>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</si>
  <si>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</si>
  <si>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</si>
  <si>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</si>
  <si>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</si>
  <si>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</si>
  <si>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</si>
  <si>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</si>
  <si>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</si>
  <si>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</si>
  <si>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</si>
  <si>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</si>
  <si>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</si>
  <si>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</si>
  <si>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</si>
  <si>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</si>
  <si>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</si>
  <si>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</si>
  <si>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</si>
  <si>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</si>
  <si>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</si>
  <si>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</si>
  <si>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</si>
  <si>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</si>
  <si>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</si>
  <si>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</si>
  <si>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</si>
  <si>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</si>
  <si>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</si>
  <si>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</si>
  <si>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</si>
  <si>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</si>
  <si>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</si>
  <si>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</si>
  <si>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</si>
  <si>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</si>
  <si>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</si>
  <si>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</si>
  <si>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</si>
  <si>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</si>
  <si>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</si>
  <si>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</si>
  <si>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</si>
  <si>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</si>
  <si>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</si>
  <si>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</si>
  <si>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</si>
  <si>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</si>
  <si>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</si>
  <si>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</si>
  <si>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</si>
  <si>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</si>
  <si>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</si>
  <si>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</si>
  <si>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</si>
  <si>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</si>
  <si>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</si>
  <si>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</si>
  <si>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</si>
  <si>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</si>
  <si>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</si>
  <si>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</si>
  <si>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</si>
  <si>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</si>
  <si>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</si>
  <si>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</si>
  <si>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</si>
  <si>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</si>
  <si>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</si>
  <si>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</si>
  <si>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</si>
  <si>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</si>
  <si>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</si>
  <si>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</si>
  <si>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</si>
  <si>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</si>
  <si>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</si>
  <si>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</si>
  <si>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</si>
  <si>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</si>
  <si>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</si>
  <si>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</si>
  <si>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</si>
  <si>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</si>
  <si>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</si>
  <si>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</si>
  <si>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</si>
  <si>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</si>
  <si>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</si>
  <si>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</si>
  <si>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</si>
  <si>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</si>
  <si>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</si>
  <si>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</si>
  <si>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</si>
  <si>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</si>
  <si>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</si>
  <si>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</si>
  <si>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</si>
  <si>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</si>
  <si>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</si>
  <si>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</si>
  <si>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</si>
  <si>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</si>
  <si>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</si>
  <si>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</si>
  <si>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</si>
  <si>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</si>
  <si>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</si>
  <si>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</si>
  <si>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</si>
  <si>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</si>
  <si>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</si>
  <si>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</si>
  <si>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</si>
  <si>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</si>
  <si>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</si>
  <si>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</si>
  <si>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</si>
  <si>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</si>
  <si>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</si>
  <si>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</si>
  <si>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</si>
  <si>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</si>
  <si>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</si>
  <si>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</si>
  <si>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</si>
  <si>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</si>
  <si>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</si>
  <si>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</si>
  <si>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</si>
  <si>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</si>
  <si>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</si>
  <si>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</si>
  <si>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</si>
  <si>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</si>
  <si>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</si>
  <si>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</si>
  <si>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</si>
  <si>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</si>
  <si>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</si>
  <si>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</si>
  <si>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</si>
  <si>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</si>
  <si>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</si>
  <si>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</si>
  <si>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</si>
  <si>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</si>
  <si>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</si>
  <si>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</si>
  <si>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</si>
  <si>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</si>
  <si>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</si>
  <si>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</si>
  <si>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</si>
  <si>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</si>
  <si>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</si>
  <si>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</si>
  <si>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</si>
  <si>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</si>
  <si>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</si>
  <si>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</si>
  <si>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</si>
  <si>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</si>
  <si>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</si>
  <si>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</si>
  <si>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</si>
  <si>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</si>
  <si>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</si>
  <si>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</si>
  <si>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</si>
  <si>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</si>
  <si>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</si>
  <si>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</si>
  <si>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</si>
  <si>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</si>
  <si>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</si>
  <si>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</si>
  <si>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</si>
  <si>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</si>
  <si>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</si>
  <si>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</si>
  <si>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</si>
  <si>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</si>
  <si>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</si>
  <si>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</si>
  <si>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</si>
  <si>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</si>
  <si>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</si>
  <si>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</si>
  <si>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</si>
  <si>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</si>
  <si>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</si>
  <si>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</si>
  <si>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</si>
  <si>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</si>
  <si>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</si>
  <si>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</si>
  <si>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</si>
  <si>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</si>
  <si>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</si>
  <si>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</si>
  <si>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</si>
  <si>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</si>
  <si>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</si>
  <si>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</si>
  <si>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</si>
  <si>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</si>
  <si>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</si>
  <si>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</si>
  <si>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</si>
  <si>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</si>
  <si>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</si>
  <si>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</si>
  <si>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</si>
  <si>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</si>
  <si>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</si>
  <si>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</si>
  <si>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</si>
  <si>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</si>
  <si>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</si>
  <si>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</si>
  <si>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</si>
  <si>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</si>
  <si>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</si>
  <si>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</si>
  <si>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</si>
  <si>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</si>
  <si>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</si>
  <si>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</si>
  <si>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</si>
  <si>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</si>
  <si>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</si>
  <si>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</si>
  <si>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</si>
  <si>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</si>
  <si>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</si>
  <si>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</si>
  <si>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</si>
  <si>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</si>
  <si>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</si>
  <si>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</si>
  <si>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</si>
  <si>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</si>
  <si>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</si>
  <si>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</si>
  <si>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</si>
  <si>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</si>
  <si>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</si>
  <si>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</si>
  <si>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</si>
  <si>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</si>
  <si>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</si>
  <si>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</si>
  <si>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</si>
  <si>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</si>
  <si>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</si>
  <si>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</si>
  <si>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</si>
  <si>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</si>
  <si>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</si>
  <si>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</si>
  <si>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</si>
  <si>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</si>
  <si>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</si>
  <si>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</si>
  <si>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</si>
  <si>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</si>
  <si>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</si>
  <si>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</si>
  <si>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</si>
  <si>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</si>
  <si>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</si>
  <si>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</si>
  <si>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</si>
  <si>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</si>
  <si>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</si>
  <si>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</si>
  <si>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</si>
  <si>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</si>
  <si>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</si>
  <si>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</si>
  <si>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</si>
  <si>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</si>
  <si>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</si>
  <si>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</si>
  <si>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</si>
  <si>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</si>
  <si>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</si>
  <si>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</si>
  <si>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</si>
  <si>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</si>
  <si>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</si>
  <si>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</si>
  <si>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</si>
  <si>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</si>
  <si>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</si>
  <si>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</si>
  <si>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</si>
  <si>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</si>
  <si>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</si>
  <si>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</si>
  <si>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</si>
  <si>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</si>
  <si>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</si>
  <si>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</si>
  <si>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</si>
  <si>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</si>
  <si>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</si>
  <si>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</si>
  <si>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</si>
  <si>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</si>
  <si>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</si>
  <si>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</si>
  <si>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</si>
  <si>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</si>
  <si>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</si>
  <si>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</si>
  <si>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</si>
  <si>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</si>
  <si>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</si>
  <si>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</si>
  <si>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</si>
  <si>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</si>
  <si>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</si>
  <si>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</si>
  <si>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</si>
  <si>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</si>
  <si>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</si>
  <si>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</si>
  <si>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</si>
  <si>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</si>
  <si>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</si>
  <si>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</si>
  <si>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</si>
  <si>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</si>
  <si>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</si>
  <si>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</si>
  <si>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</si>
  <si>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</si>
  <si>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</si>
  <si>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</si>
  <si>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</si>
  <si>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</si>
  <si>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</si>
  <si>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</si>
  <si>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</si>
  <si>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</si>
  <si>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</si>
  <si>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</si>
  <si>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</si>
  <si>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</si>
  <si>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</si>
  <si>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</si>
  <si>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</si>
  <si>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</si>
  <si>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</si>
  <si>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</si>
  <si>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</si>
  <si>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</si>
  <si>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</si>
  <si>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</si>
  <si>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</si>
  <si>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</si>
  <si>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</si>
  <si>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</si>
  <si>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</si>
  <si>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</si>
  <si>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</si>
  <si>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</si>
  <si>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</si>
  <si>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</si>
  <si>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</si>
  <si>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</si>
  <si>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</si>
  <si>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</si>
  <si>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</si>
  <si>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</si>
  <si>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</si>
  <si>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</si>
  <si>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</si>
  <si>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</si>
  <si>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</si>
  <si>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</si>
  <si>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</si>
  <si>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</si>
  <si>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</si>
  <si>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</si>
  <si>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</si>
  <si>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</si>
  <si>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</si>
  <si>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</si>
  <si>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</si>
  <si>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</si>
  <si>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</si>
  <si>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</si>
  <si>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</si>
  <si>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</si>
  <si>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</si>
  <si>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</si>
  <si>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</si>
  <si>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</si>
  <si>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</si>
  <si>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</si>
  <si>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</si>
  <si>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</si>
  <si>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</si>
  <si>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</si>
  <si>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</si>
  <si>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</si>
  <si>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</si>
  <si>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</si>
  <si>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</si>
  <si>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</si>
  <si>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</si>
  <si>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</si>
  <si>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</si>
  <si>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</si>
  <si>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</si>
  <si>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</si>
  <si>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</si>
  <si>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</si>
  <si>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</si>
  <si>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</si>
  <si>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</si>
  <si>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</si>
  <si>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</si>
  <si>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</si>
  <si>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</si>
  <si>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</si>
  <si>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</si>
  <si>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</si>
  <si>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</si>
  <si>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</si>
  <si>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</si>
  <si>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</si>
  <si>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</si>
  <si>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</si>
  <si>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</si>
  <si>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</si>
  <si>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</si>
  <si>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</si>
  <si>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</si>
  <si>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</si>
  <si>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</si>
  <si>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</si>
  <si>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</si>
  <si>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</si>
  <si>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</si>
  <si>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</si>
  <si>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</si>
  <si>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</si>
  <si>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</si>
  <si>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</si>
  <si>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</si>
  <si>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</si>
  <si>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</si>
  <si>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</si>
  <si>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</si>
  <si>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</si>
  <si>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</si>
  <si>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</si>
  <si>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</si>
  <si>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</si>
  <si>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</si>
  <si>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</si>
  <si>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</si>
  <si>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</si>
  <si>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</si>
  <si>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</si>
  <si>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</si>
  <si>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</si>
  <si>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</si>
  <si>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</si>
  <si>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</si>
  <si>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</si>
  <si>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</si>
  <si>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</si>
  <si>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</si>
  <si>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</si>
  <si>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</si>
  <si>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</si>
  <si>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</si>
  <si>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</si>
  <si>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</si>
  <si>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</si>
  <si>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</si>
  <si>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</si>
  <si>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</si>
  <si>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</si>
  <si>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</si>
  <si>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</si>
  <si>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</si>
  <si>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</si>
  <si>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</si>
  <si>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</si>
  <si>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</si>
  <si>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</si>
  <si>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</si>
  <si>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</si>
  <si>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</si>
  <si>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</si>
  <si>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</si>
  <si>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</si>
  <si>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</si>
  <si>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</si>
  <si>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</si>
  <si>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</si>
  <si>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</si>
  <si>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</si>
  <si>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</si>
  <si>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</si>
  <si>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</si>
  <si>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</si>
  <si>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</si>
  <si>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</si>
  <si>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</si>
  <si>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</si>
  <si>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</si>
  <si>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</si>
  <si>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</si>
  <si>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</si>
  <si>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</si>
  <si>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</si>
  <si>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</si>
  <si>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</si>
  <si>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</si>
  <si>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</si>
  <si>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</si>
  <si>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</si>
  <si>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</si>
  <si>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</si>
  <si>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</si>
  <si>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</si>
  <si>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</si>
  <si>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</si>
  <si>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</si>
  <si>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</si>
  <si>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</si>
  <si>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</si>
  <si>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</si>
  <si>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</si>
  <si>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</si>
  <si>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</si>
  <si>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</si>
  <si>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</si>
  <si>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</si>
  <si>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</si>
  <si>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</si>
  <si>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</si>
  <si>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</si>
  <si>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</si>
  <si>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</si>
  <si>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</si>
  <si>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</si>
  <si>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</si>
  <si>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</si>
  <si>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</si>
  <si>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</si>
  <si>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</si>
  <si>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</si>
  <si>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</si>
  <si>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</si>
  <si>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</si>
  <si>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</si>
  <si>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</si>
  <si>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</si>
  <si>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</si>
  <si>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</si>
  <si>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</si>
  <si>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</si>
  <si>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</si>
  <si>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</si>
  <si>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</si>
  <si>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</si>
  <si>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</si>
  <si>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</si>
  <si>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</si>
  <si>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</si>
  <si>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</si>
  <si>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</si>
  <si>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</si>
  <si>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</si>
  <si>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</si>
  <si>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</si>
  <si>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</si>
  <si>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</si>
  <si>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</si>
  <si>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</si>
  <si>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</si>
  <si>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</si>
  <si>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</si>
  <si>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</si>
  <si>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</si>
  <si>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</si>
  <si>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</si>
  <si>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</si>
  <si>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</si>
  <si>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</si>
  <si>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</si>
  <si>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</si>
  <si>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</si>
  <si>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</si>
  <si>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</si>
  <si>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</si>
  <si>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</si>
  <si>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</si>
  <si>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</si>
  <si>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</si>
  <si>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</si>
  <si>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</si>
  <si>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</si>
  <si>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</si>
  <si>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</si>
  <si>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</si>
  <si>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</si>
  <si>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</si>
  <si>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</si>
  <si>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</si>
  <si>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</si>
  <si>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</si>
  <si>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</si>
  <si>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</si>
  <si>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</si>
  <si>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</si>
  <si>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</si>
  <si>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</si>
  <si>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</si>
  <si>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</si>
  <si>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</si>
  <si>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</si>
  <si>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</si>
  <si>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</si>
  <si>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</si>
  <si>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</si>
  <si>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</si>
  <si>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</si>
  <si>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</si>
  <si>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</si>
  <si>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</si>
  <si>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</si>
  <si>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</si>
  <si>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</si>
  <si>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</si>
  <si>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</si>
  <si>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</si>
  <si>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</si>
  <si>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</si>
  <si>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</si>
  <si>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</si>
  <si>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</si>
  <si>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</si>
  <si>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</si>
  <si>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</si>
  <si>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</si>
  <si>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</si>
  <si>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</si>
  <si>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</si>
  <si>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</si>
  <si>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</si>
  <si>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</si>
  <si>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</si>
  <si>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</si>
  <si>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</si>
  <si>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</si>
  <si>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</si>
  <si>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</si>
  <si>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</si>
  <si>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</si>
  <si>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</si>
  <si>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</si>
  <si>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</si>
  <si>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</si>
  <si>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</si>
  <si>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</si>
  <si>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</si>
  <si>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</si>
  <si>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</si>
  <si>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</si>
  <si>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</si>
  <si>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</si>
  <si>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</si>
  <si>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</si>
  <si>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</si>
  <si>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</si>
  <si>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</si>
  <si>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</si>
  <si>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</si>
  <si>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</si>
  <si>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</si>
  <si>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</si>
  <si>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</si>
  <si>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</si>
  <si>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</si>
  <si>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</si>
  <si>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</si>
  <si>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</si>
  <si>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</si>
  <si>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</si>
  <si>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</si>
  <si>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</si>
  <si>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</si>
  <si>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</si>
  <si>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</si>
  <si>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</si>
  <si>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</si>
  <si>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</si>
  <si>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</si>
  <si>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</si>
  <si>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</si>
  <si>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</si>
  <si>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</si>
  <si>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</si>
  <si>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</si>
  <si>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</si>
  <si>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</si>
  <si>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</si>
  <si>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</si>
  <si>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</si>
  <si>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</si>
  <si>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</si>
  <si>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</si>
  <si>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</si>
  <si>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</si>
  <si>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</si>
  <si>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</si>
  <si>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</si>
  <si>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</si>
  <si>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</si>
  <si>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</si>
  <si>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</si>
  <si>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</si>
  <si>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</si>
  <si>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</si>
  <si>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</si>
  <si>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</si>
  <si>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</si>
  <si>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</si>
  <si>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</si>
  <si>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</si>
  <si>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</si>
  <si>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</si>
  <si>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</si>
  <si>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</si>
  <si>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</si>
  <si>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</si>
  <si>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</si>
  <si>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</si>
  <si>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</si>
  <si>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</si>
  <si>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</si>
  <si>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</si>
  <si>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</si>
  <si>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</si>
  <si>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</si>
  <si>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</si>
  <si>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</si>
  <si>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</si>
  <si>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</si>
  <si>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</si>
  <si>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</si>
  <si>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</si>
  <si>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</si>
  <si>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</si>
  <si>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</si>
  <si>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</si>
  <si>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</si>
  <si>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</si>
  <si>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</si>
  <si>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</si>
  <si>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</si>
  <si>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</si>
  <si>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</si>
  <si>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</si>
  <si>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</si>
  <si>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</si>
  <si>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</si>
  <si>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</si>
  <si>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</si>
  <si>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</si>
  <si>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</si>
  <si>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</si>
  <si>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</si>
  <si>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</si>
  <si>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</si>
  <si>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</si>
  <si>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</si>
  <si>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</si>
  <si>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</si>
  <si>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</si>
  <si>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</si>
  <si>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</si>
  <si>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</si>
  <si>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</si>
  <si>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</si>
  <si>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</si>
  <si>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</si>
  <si>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</si>
  <si>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</si>
  <si>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</si>
  <si>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</si>
  <si>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</si>
  <si>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</si>
  <si>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</si>
  <si>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</si>
  <si>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</si>
  <si>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</si>
  <si>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</si>
  <si>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</si>
  <si>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</si>
  <si>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</si>
  <si>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</si>
  <si>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</si>
  <si>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</si>
  <si>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</si>
  <si>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</si>
  <si>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</si>
  <si>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</si>
  <si>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</si>
  <si>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</si>
  <si>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</si>
  <si>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</si>
  <si>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</si>
  <si>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</si>
  <si>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</si>
  <si>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</si>
  <si>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</si>
  <si>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</si>
  <si>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</si>
  <si>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</si>
  <si>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</si>
  <si>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</si>
  <si>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</si>
  <si>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</si>
  <si>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</si>
  <si>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</si>
  <si>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</si>
  <si>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</si>
  <si>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</si>
  <si>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</si>
  <si>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</si>
  <si>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</si>
  <si>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</si>
  <si>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</si>
  <si>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</si>
  <si>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</si>
  <si>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</si>
  <si>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</si>
  <si>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</si>
  <si>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</si>
  <si>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</si>
  <si>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</si>
  <si>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</si>
  <si>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</si>
  <si>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</si>
  <si>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</si>
  <si>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</si>
  <si>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</si>
  <si>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</si>
  <si>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</si>
  <si>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</si>
  <si>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</si>
  <si>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</si>
  <si>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</si>
  <si>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</si>
  <si>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</si>
  <si>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</si>
  <si>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</si>
  <si>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</si>
  <si>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</si>
  <si>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</si>
  <si>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</si>
  <si>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</si>
  <si>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</si>
  <si>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</si>
  <si>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</si>
  <si>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</si>
  <si>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</si>
  <si>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</si>
  <si>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</si>
  <si>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</si>
  <si>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</si>
  <si>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</si>
  <si>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</si>
  <si>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</si>
  <si>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</si>
  <si>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</si>
  <si>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</si>
  <si>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</si>
  <si>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</si>
  <si>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</si>
  <si>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</si>
  <si>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</si>
  <si>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</si>
  <si>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</si>
  <si>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</si>
  <si>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</si>
  <si>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</si>
  <si>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</si>
  <si>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</si>
  <si>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</si>
  <si>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</si>
  <si>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</si>
  <si>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</si>
  <si>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</si>
  <si>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</si>
  <si>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</si>
  <si>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</si>
  <si>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</si>
  <si>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</si>
  <si>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</si>
  <si>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</si>
  <si>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</si>
  <si>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</si>
  <si>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</si>
  <si>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</si>
  <si>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</si>
  <si>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</si>
  <si>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</si>
  <si>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</si>
  <si>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</si>
  <si>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</si>
  <si>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</si>
  <si>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</si>
  <si>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</si>
  <si>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</si>
  <si>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</si>
  <si>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</si>
  <si>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</si>
  <si>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</si>
  <si>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</si>
  <si>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</si>
  <si>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</si>
  <si>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</si>
  <si>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</si>
  <si>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</si>
  <si>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</si>
  <si>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</si>
  <si>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</si>
  <si>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</si>
  <si>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</si>
  <si>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</si>
  <si>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</si>
  <si>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</si>
  <si>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</si>
  <si>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</si>
  <si>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</si>
  <si>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</si>
  <si>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</si>
  <si>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</si>
  <si>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</si>
  <si>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</si>
  <si>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</si>
  <si>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</si>
  <si>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</si>
  <si>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</si>
  <si>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</si>
  <si>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</si>
  <si>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</si>
  <si>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</si>
  <si>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</si>
  <si>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</si>
  <si>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</si>
  <si>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</si>
  <si>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</si>
  <si>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</si>
  <si>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</si>
  <si>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</si>
  <si>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</si>
  <si>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</si>
  <si>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</si>
  <si>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</si>
  <si>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</si>
  <si>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</si>
  <si>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</si>
  <si>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</si>
  <si>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</si>
  <si>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</si>
  <si>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</si>
  <si>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</si>
  <si>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</si>
  <si>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</si>
  <si>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</si>
  <si>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</si>
  <si>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</si>
  <si>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</si>
  <si>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</si>
  <si>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</si>
  <si>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</si>
  <si>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</si>
  <si>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</si>
  <si>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</si>
  <si>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</si>
  <si>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</si>
  <si>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</si>
  <si>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</si>
  <si>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</si>
  <si>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</si>
  <si>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</si>
  <si>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</si>
  <si>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</si>
  <si>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</si>
  <si>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</si>
  <si>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</si>
  <si>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</si>
  <si>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</si>
  <si>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</si>
  <si>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</si>
  <si>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</si>
  <si>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</si>
  <si>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</si>
  <si>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</si>
  <si>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</si>
  <si>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</si>
  <si>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</si>
  <si>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</si>
  <si>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</si>
  <si>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</si>
  <si>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</si>
  <si>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</si>
  <si>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</si>
  <si>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</si>
  <si>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</si>
  <si>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</si>
  <si>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</si>
  <si>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</si>
  <si>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</si>
  <si>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</si>
  <si>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</si>
  <si>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</si>
  <si>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</si>
  <si>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</si>
  <si>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</si>
  <si>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</si>
  <si>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</si>
  <si>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</si>
  <si>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</si>
  <si>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</si>
  <si>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</si>
  <si>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</si>
  <si>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</si>
  <si>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</si>
  <si>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</si>
  <si>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</si>
  <si>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</si>
  <si>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</si>
  <si>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</si>
  <si>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</si>
  <si>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</si>
  <si>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</si>
  <si>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</si>
  <si>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</si>
  <si>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</si>
  <si>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</si>
  <si>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</si>
  <si>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</si>
  <si>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</si>
  <si>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</si>
  <si>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</si>
  <si>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</si>
  <si>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</si>
  <si>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</si>
  <si>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</si>
  <si>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</si>
  <si>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</si>
  <si>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</si>
  <si>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</si>
  <si>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</si>
  <si>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</si>
  <si>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</si>
  <si>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</si>
  <si>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</si>
  <si>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</si>
  <si>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</si>
  <si>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</si>
  <si>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</si>
  <si>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</si>
  <si>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</si>
  <si>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</si>
  <si>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</si>
  <si>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</si>
  <si>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</si>
  <si>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</si>
  <si>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</si>
  <si>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</si>
  <si>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</si>
  <si>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</si>
  <si>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</si>
  <si>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</si>
  <si>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</si>
  <si>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</si>
  <si>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</si>
  <si>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</si>
  <si>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</si>
  <si>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</si>
  <si>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</si>
  <si>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</si>
  <si>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</si>
  <si>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</si>
  <si>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</si>
  <si>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</si>
  <si>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</si>
  <si>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</si>
  <si>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</si>
  <si>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</si>
  <si>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</si>
  <si>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</si>
  <si>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</si>
  <si>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</si>
  <si>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</si>
  <si>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</si>
  <si>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</si>
  <si>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</si>
  <si>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</si>
  <si>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</si>
  <si>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</si>
  <si>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</si>
  <si>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</si>
  <si>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</si>
  <si>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</si>
  <si>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</si>
  <si>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</si>
  <si>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</si>
  <si>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</si>
  <si>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</si>
  <si>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</si>
  <si>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</si>
  <si>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</si>
  <si>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</si>
  <si>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</si>
  <si>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</si>
  <si>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</si>
  <si>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</si>
  <si>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</si>
  <si>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</si>
  <si>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</si>
  <si>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</si>
  <si>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</si>
  <si>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</si>
  <si>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</si>
  <si>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</si>
  <si>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</si>
  <si>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</si>
  <si>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</si>
  <si>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</si>
  <si>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</si>
  <si>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</si>
  <si>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</si>
  <si>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</si>
  <si>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</si>
  <si>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</si>
  <si>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</si>
  <si>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</si>
  <si>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</si>
  <si>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</si>
  <si>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</si>
  <si>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</si>
  <si>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</si>
  <si>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</si>
  <si>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</si>
  <si>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</si>
  <si>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</si>
  <si>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</si>
  <si>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</si>
  <si>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</si>
  <si>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</si>
  <si>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</si>
  <si>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</si>
  <si>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</si>
  <si>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</si>
  <si>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</si>
  <si>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</si>
  <si>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</si>
  <si>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</si>
  <si>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</si>
  <si>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</si>
  <si>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</si>
  <si>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</si>
  <si>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</si>
  <si>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</si>
  <si>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</si>
  <si>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</si>
  <si>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</si>
  <si>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</si>
  <si>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</si>
  <si>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</si>
  <si>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</si>
  <si>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</si>
  <si>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</si>
  <si>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</si>
  <si>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</si>
  <si>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</si>
  <si>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</si>
  <si>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</si>
  <si>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</si>
  <si>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</si>
  <si>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</si>
  <si>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</si>
  <si>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</si>
  <si>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</si>
  <si>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</si>
  <si>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</si>
  <si>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</si>
  <si>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</si>
  <si>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</si>
  <si>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</si>
  <si>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</si>
  <si>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</si>
  <si>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</si>
  <si>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</si>
  <si>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</si>
  <si>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</si>
  <si>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</si>
  <si>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</si>
  <si>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</si>
  <si>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</si>
  <si>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</si>
  <si>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</si>
  <si>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</si>
  <si>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</si>
  <si>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</si>
  <si>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</si>
  <si>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</si>
  <si>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</si>
  <si>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</si>
  <si>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</si>
  <si>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</si>
  <si>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</si>
  <si>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</si>
  <si>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</si>
  <si>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</si>
  <si>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</si>
  <si>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</si>
  <si>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</si>
  <si>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</si>
  <si>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</si>
  <si>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</si>
  <si>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</si>
  <si>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</si>
  <si>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</si>
  <si>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</si>
  <si>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</si>
  <si>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</si>
  <si>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</si>
  <si>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</si>
  <si>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</si>
  <si>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</si>
  <si>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</si>
  <si>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</si>
  <si>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</si>
  <si>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</si>
  <si>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</si>
  <si>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</si>
  <si>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</si>
  <si>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</si>
  <si>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</si>
  <si>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</si>
  <si>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</si>
  <si>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</si>
  <si>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</si>
  <si>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</si>
  <si>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</si>
  <si>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</si>
  <si>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</si>
  <si>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</si>
  <si>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</si>
  <si>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</si>
  <si>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</si>
  <si>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</si>
  <si>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</si>
  <si>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</si>
  <si>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</si>
  <si>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</si>
  <si>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</si>
  <si>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</si>
  <si>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</si>
  <si>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</si>
  <si>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</si>
  <si>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</si>
  <si>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</si>
  <si>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</si>
  <si>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</si>
  <si>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</si>
  <si>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</si>
  <si>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</si>
  <si>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</si>
  <si>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</si>
  <si>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</si>
  <si>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</si>
  <si>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</si>
  <si>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</si>
  <si>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</si>
  <si>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</si>
  <si>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</si>
  <si>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</si>
  <si>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</si>
  <si>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</si>
  <si>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</si>
  <si>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</si>
  <si>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</si>
  <si>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</si>
  <si>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</si>
  <si>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</si>
  <si>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</si>
  <si>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</si>
  <si>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</si>
  <si>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</si>
  <si>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</si>
  <si>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</si>
  <si>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</si>
  <si>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</si>
  <si>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</si>
  <si>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</si>
  <si>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</si>
  <si>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</si>
  <si>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</si>
  <si>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</si>
  <si>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</si>
  <si>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</si>
  <si>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</si>
  <si>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</si>
  <si>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</si>
  <si>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</si>
  <si>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</si>
  <si>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</si>
  <si>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</si>
  <si>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</si>
  <si>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</si>
  <si>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</si>
  <si>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</si>
  <si>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</si>
  <si>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</si>
  <si>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</si>
  <si>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</si>
  <si>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</si>
  <si>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</si>
  <si>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</si>
  <si>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</si>
  <si>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</si>
  <si>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</si>
  <si>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</si>
  <si>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</si>
  <si>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</si>
  <si>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</si>
  <si>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</si>
  <si>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</si>
  <si>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</si>
  <si>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</si>
  <si>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</si>
  <si>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</si>
  <si>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</si>
  <si>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</si>
  <si>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</si>
  <si>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</si>
  <si>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</si>
  <si>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</si>
  <si>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</si>
  <si>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</si>
  <si>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</si>
  <si>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</si>
  <si>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</si>
  <si>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</si>
  <si>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</si>
  <si>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</si>
  <si>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</si>
  <si>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</si>
  <si>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</si>
  <si>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</si>
  <si>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</si>
  <si>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</si>
  <si>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</si>
  <si>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</si>
  <si>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</si>
  <si>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</si>
  <si>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</si>
  <si>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</si>
  <si>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</si>
  <si>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</si>
  <si>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</si>
  <si>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</si>
  <si>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</si>
  <si>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</si>
  <si>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</si>
  <si>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</si>
  <si>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</si>
  <si>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</si>
  <si>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</si>
  <si>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</si>
  <si>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</si>
  <si>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</si>
  <si>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</si>
  <si>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</si>
  <si>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</si>
  <si>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</si>
  <si>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</si>
  <si>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</si>
  <si>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</si>
  <si>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</si>
  <si>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</si>
  <si>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</si>
  <si>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</si>
  <si>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</si>
  <si>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</si>
  <si>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</si>
  <si>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</si>
  <si>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</si>
  <si>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</si>
  <si>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</si>
  <si>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</si>
  <si>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</si>
  <si>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</si>
  <si>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</si>
  <si>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</si>
  <si>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</si>
  <si>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</si>
  <si>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</si>
  <si>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</si>
  <si>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</si>
  <si>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</si>
  <si>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</si>
  <si>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</si>
  <si>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</si>
  <si>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</si>
  <si>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</si>
  <si>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</si>
  <si>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</si>
  <si>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</si>
  <si>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</si>
  <si>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</si>
  <si>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</si>
  <si>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</si>
  <si>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</si>
  <si>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</si>
  <si>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</si>
  <si>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</si>
  <si>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</si>
  <si>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</si>
  <si>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</si>
  <si>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</si>
  <si>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</si>
  <si>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</si>
  <si>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</si>
  <si>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</si>
  <si>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</si>
  <si>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</si>
  <si>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</si>
  <si>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</si>
  <si>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</si>
  <si>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</si>
  <si>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</si>
  <si>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</si>
  <si>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</si>
  <si>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</si>
  <si>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</si>
  <si>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</si>
  <si>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</si>
  <si>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</si>
  <si>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</si>
  <si>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</si>
  <si>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</si>
  <si>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</si>
  <si>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</si>
  <si>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</si>
  <si>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</si>
  <si>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</si>
  <si>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</si>
  <si>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</si>
  <si>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</si>
  <si>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</si>
  <si>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</si>
  <si>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</si>
  <si>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</si>
  <si>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</si>
  <si>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</si>
  <si>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</si>
  <si>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</si>
  <si>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</si>
  <si>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</si>
  <si>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</si>
  <si>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</si>
  <si>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</si>
  <si>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</si>
  <si>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</si>
  <si>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</si>
  <si>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</si>
  <si>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</si>
  <si>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</si>
  <si>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</si>
  <si>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</si>
  <si>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</si>
  <si>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</si>
  <si>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</si>
  <si>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</si>
  <si>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</si>
  <si>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</si>
  <si>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</si>
  <si>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</si>
  <si>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</si>
  <si>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</si>
  <si>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</si>
  <si>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</si>
  <si>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</si>
  <si>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</si>
  <si>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</si>
  <si>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</si>
  <si>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</si>
  <si>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</si>
  <si>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</si>
  <si>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</si>
  <si>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</si>
  <si>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</si>
  <si>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</si>
  <si>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</si>
  <si>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</si>
  <si>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</si>
  <si>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</si>
  <si>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</si>
  <si>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</si>
  <si>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</si>
  <si>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</si>
  <si>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</si>
  <si>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</si>
  <si>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</si>
  <si>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</si>
  <si>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</si>
  <si>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</si>
  <si>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</si>
  <si>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</si>
  <si>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</si>
  <si>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</si>
  <si>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</si>
  <si>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</si>
  <si>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</si>
  <si>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</si>
  <si>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</si>
  <si>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</si>
  <si>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</si>
  <si>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</si>
  <si>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</si>
  <si>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</si>
  <si>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</si>
  <si>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</si>
  <si>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</si>
  <si>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</si>
  <si>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</si>
  <si>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</si>
  <si>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</si>
  <si>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</si>
  <si>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</si>
  <si>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</si>
  <si>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</si>
  <si>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</si>
  <si>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</si>
  <si>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</si>
  <si>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</si>
  <si>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</si>
  <si>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</si>
  <si>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</si>
  <si>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</si>
  <si>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</si>
  <si>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</si>
  <si>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</si>
  <si>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</si>
  <si>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</si>
  <si>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</si>
  <si>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</si>
  <si>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</si>
  <si>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</si>
  <si>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</si>
  <si>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</si>
  <si>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</si>
  <si>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</si>
  <si>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</si>
  <si>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</si>
  <si>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</si>
  <si>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</si>
  <si>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</si>
  <si>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</si>
  <si>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</si>
  <si>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</si>
  <si>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</si>
  <si>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</si>
  <si>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</si>
  <si>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</si>
  <si>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</si>
  <si>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</si>
  <si>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</si>
  <si>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</si>
  <si>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</si>
  <si>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</si>
  <si>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</si>
  <si>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</si>
  <si>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</si>
  <si>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</si>
  <si>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</si>
  <si>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</si>
  <si>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</si>
  <si>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</si>
  <si>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</si>
  <si>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</si>
  <si>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</si>
  <si>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</si>
  <si>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</si>
  <si>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</si>
  <si>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</si>
  <si>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</si>
  <si>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</si>
  <si>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</si>
  <si>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</si>
  <si>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</si>
  <si>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</si>
  <si>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</si>
  <si>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</si>
  <si>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</si>
  <si>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</si>
  <si>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</si>
  <si>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</si>
  <si>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</si>
  <si>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</si>
  <si>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</si>
  <si>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</si>
  <si>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</si>
  <si>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</si>
  <si>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</si>
  <si>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</si>
  <si>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</si>
  <si>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</si>
  <si>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</si>
  <si>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</si>
  <si>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</si>
  <si>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</si>
  <si>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</si>
  <si>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</si>
  <si>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</si>
  <si>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</si>
  <si>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</si>
  <si>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</si>
  <si>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</si>
  <si>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</si>
  <si>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</si>
  <si>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</si>
  <si>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</si>
  <si>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</si>
  <si>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</si>
  <si>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</si>
  <si>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</si>
  <si>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</si>
  <si>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</si>
  <si>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</si>
  <si>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</si>
  <si>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</si>
  <si>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</si>
  <si>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</si>
  <si>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</si>
  <si>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</si>
  <si>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</si>
  <si>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</si>
  <si>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</si>
  <si>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</si>
  <si>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</si>
  <si>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</si>
  <si>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</si>
  <si>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</si>
  <si>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</si>
  <si>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</si>
  <si>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</si>
  <si>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</si>
  <si>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</si>
  <si>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</si>
  <si>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</si>
  <si>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</si>
  <si>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</si>
  <si>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</si>
  <si>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</si>
  <si>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</si>
  <si>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</si>
  <si>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</si>
  <si>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</si>
  <si>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</si>
  <si>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</si>
  <si>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</si>
  <si>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</si>
  <si>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</si>
  <si>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</si>
  <si>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</si>
  <si>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</si>
  <si>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</si>
  <si>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</si>
  <si>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</si>
  <si>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</si>
  <si>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</si>
  <si>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</si>
  <si>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</si>
  <si>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</si>
  <si>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</si>
  <si>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</si>
  <si>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</si>
  <si>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</si>
  <si>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</si>
  <si>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</si>
  <si>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</si>
  <si>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</si>
  <si>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</si>
  <si>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</si>
  <si>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</si>
  <si>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</si>
  <si>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</si>
  <si>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</si>
  <si>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</si>
  <si>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</si>
  <si>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</si>
  <si>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</si>
  <si>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</si>
  <si>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</si>
  <si>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</si>
  <si>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</si>
  <si>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</si>
  <si>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</si>
  <si>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</si>
  <si>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</si>
  <si>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</si>
  <si>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</si>
  <si>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</si>
  <si>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</si>
  <si>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</si>
  <si>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</si>
  <si>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</si>
  <si>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</si>
  <si>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</si>
  <si>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</si>
  <si>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</si>
  <si>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</si>
  <si>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</si>
  <si>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</si>
  <si>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</si>
  <si>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</si>
  <si>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</si>
  <si>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</si>
  <si>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</si>
  <si>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</si>
  <si>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</si>
  <si>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</si>
  <si>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</si>
  <si>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</si>
  <si>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</si>
  <si>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</si>
  <si>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</si>
  <si>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</si>
  <si>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</si>
  <si>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</si>
  <si>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</si>
  <si>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</si>
  <si>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</si>
  <si>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</si>
  <si>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</si>
  <si>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</si>
  <si>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</si>
  <si>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</si>
  <si>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</si>
  <si>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</si>
  <si>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</si>
  <si>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</si>
  <si>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</si>
  <si>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</si>
  <si>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</si>
  <si>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</si>
  <si>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</si>
  <si>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</si>
  <si>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</si>
  <si>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</si>
  <si>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</si>
  <si>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</si>
  <si>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</si>
  <si>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</si>
  <si>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</si>
  <si>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</si>
  <si>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</si>
  <si>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</si>
  <si>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</si>
  <si>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</si>
  <si>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</si>
  <si>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</si>
  <si>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</si>
  <si>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</si>
  <si>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</si>
  <si>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</si>
  <si>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</si>
  <si>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</si>
  <si>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</si>
  <si>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</si>
  <si>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</si>
  <si>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</si>
  <si>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</si>
  <si>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</si>
  <si>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</si>
  <si>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</si>
  <si>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</si>
  <si>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</si>
  <si>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</si>
  <si>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</si>
  <si>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</si>
  <si>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</si>
  <si>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</si>
  <si>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</si>
  <si>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</si>
  <si>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</si>
  <si>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</si>
  <si>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</si>
  <si>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</si>
  <si>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</si>
  <si>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</si>
  <si>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</si>
  <si>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</si>
  <si>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</si>
  <si>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</si>
  <si>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</si>
  <si>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</si>
  <si>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</si>
  <si>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</si>
  <si>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</si>
  <si>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</si>
  <si>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</si>
  <si>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</si>
  <si>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</si>
  <si>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</si>
  <si>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</si>
  <si>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</si>
  <si>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</si>
  <si>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</si>
  <si>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</si>
  <si>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</si>
  <si>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</si>
  <si>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</si>
  <si>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</si>
  <si>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</si>
  <si>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</si>
  <si>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</si>
  <si>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</si>
  <si>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</si>
  <si>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</si>
  <si>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</si>
  <si>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</si>
  <si>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</si>
  <si>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</si>
  <si>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</si>
  <si>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</si>
  <si>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</si>
  <si>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</si>
  <si>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</si>
  <si>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</si>
  <si>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</si>
  <si>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</si>
  <si>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</si>
  <si>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</si>
  <si>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</si>
  <si>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</si>
  <si>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</si>
  <si>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</si>
  <si>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</si>
  <si>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</si>
  <si>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</si>
  <si>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</si>
  <si>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</si>
  <si>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</si>
  <si>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</si>
  <si>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</si>
  <si>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</si>
  <si>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</si>
  <si>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</si>
  <si>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</si>
  <si>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</si>
  <si>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</si>
  <si>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</si>
  <si>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</si>
  <si>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</si>
  <si>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</si>
  <si>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</si>
  <si>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</si>
  <si>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</si>
  <si>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</si>
  <si>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</si>
  <si>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</si>
  <si>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</si>
  <si>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</si>
  <si>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</si>
  <si>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</si>
  <si>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</si>
  <si>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</si>
  <si>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</si>
  <si>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</si>
  <si>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</si>
  <si>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</si>
  <si>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</si>
  <si>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</si>
  <si>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</si>
  <si>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</si>
  <si>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</si>
  <si>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</si>
  <si>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</si>
  <si>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</si>
  <si>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</si>
  <si>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</si>
  <si>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</si>
  <si>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</si>
  <si>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</si>
  <si>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</si>
  <si>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</si>
  <si>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</si>
  <si>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</si>
  <si>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</si>
  <si>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</si>
  <si>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</si>
  <si>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</si>
  <si>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</si>
  <si>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</si>
  <si>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</si>
  <si>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</si>
  <si>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</si>
  <si>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</si>
  <si>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</si>
  <si>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</si>
  <si>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</si>
  <si>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</si>
  <si>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</si>
  <si>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</si>
  <si>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</si>
  <si>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</si>
  <si>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</si>
  <si>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</si>
  <si>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</si>
  <si>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</si>
  <si>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</si>
  <si>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</si>
  <si>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</si>
  <si>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</si>
  <si>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</si>
  <si>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</si>
  <si>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</si>
  <si>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</si>
  <si>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</si>
  <si>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</si>
  <si>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</si>
  <si>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</si>
  <si>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</si>
  <si>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</si>
  <si>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</si>
  <si>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</si>
  <si>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</si>
  <si>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</si>
  <si>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</si>
  <si>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</si>
  <si>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</si>
  <si>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</si>
  <si>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</si>
  <si>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</si>
  <si>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</si>
  <si>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</si>
  <si>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</si>
  <si>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</si>
  <si>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</si>
  <si>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</si>
  <si>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</si>
  <si>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</si>
  <si>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</si>
  <si>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</si>
  <si>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</si>
  <si>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</si>
  <si>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</si>
  <si>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</si>
  <si>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</si>
  <si>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</si>
  <si>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</si>
  <si>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</si>
  <si>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</si>
  <si>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</si>
  <si>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</si>
  <si>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</si>
  <si>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</si>
  <si>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</si>
  <si>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</si>
  <si>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</si>
  <si>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</si>
  <si>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</si>
  <si>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</si>
  <si>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</si>
  <si>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</si>
  <si>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</si>
  <si>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</si>
  <si>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</si>
  <si>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</si>
  <si>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</si>
  <si>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</si>
  <si>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</si>
  <si>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</si>
  <si>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</si>
  <si>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</si>
  <si>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</si>
  <si>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</si>
  <si>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</si>
  <si>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</si>
  <si>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</si>
  <si>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</si>
  <si>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</si>
  <si>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</si>
  <si>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</si>
  <si>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</si>
  <si>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</si>
  <si>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</si>
  <si>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</si>
  <si>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</si>
  <si>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</si>
  <si>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</si>
  <si>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</si>
  <si>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</si>
  <si>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</si>
  <si>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</si>
  <si>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</si>
  <si>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</si>
  <si>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</si>
  <si>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</si>
  <si>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</si>
  <si>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</si>
  <si>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</si>
  <si>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</si>
  <si>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</si>
  <si>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</si>
  <si>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</si>
  <si>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</si>
  <si>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</si>
  <si>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</si>
  <si>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</si>
  <si>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</si>
  <si>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</si>
  <si>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</si>
  <si>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</si>
  <si>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</si>
  <si>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</si>
  <si>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</si>
  <si>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</si>
  <si>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</si>
  <si>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</si>
  <si>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</si>
  <si>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</si>
  <si>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</si>
  <si>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</si>
  <si>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</si>
  <si>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</si>
  <si>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</si>
  <si>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</si>
  <si>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</si>
  <si>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</si>
  <si>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</si>
  <si>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</si>
  <si>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</si>
  <si>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</si>
  <si>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</si>
  <si>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</si>
  <si>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</si>
  <si>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</si>
  <si>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</si>
  <si>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</si>
  <si>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</si>
  <si>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</si>
  <si>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</si>
  <si>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</si>
  <si>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</si>
  <si>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</si>
  <si>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</si>
  <si>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</si>
  <si>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</si>
  <si>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</si>
  <si>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</si>
  <si>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</si>
  <si>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</si>
  <si>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</si>
  <si>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</si>
  <si>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</si>
  <si>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</si>
  <si>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</si>
  <si>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</si>
  <si>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</si>
  <si>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</si>
  <si>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</si>
  <si>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</si>
  <si>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</si>
  <si>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</si>
  <si>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</si>
  <si>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</si>
  <si>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</si>
  <si>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</si>
  <si>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</si>
  <si>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</si>
  <si>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</si>
  <si>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</si>
  <si>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</si>
  <si>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</si>
  <si>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</si>
  <si>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</si>
  <si>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</si>
  <si>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</si>
  <si>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</si>
  <si>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</si>
  <si>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</si>
  <si>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</si>
  <si>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</si>
  <si>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</si>
  <si>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</si>
  <si>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</si>
  <si>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</si>
  <si>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</si>
  <si>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</si>
  <si>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</si>
  <si>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</si>
  <si>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</si>
  <si>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</si>
  <si>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</si>
  <si>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</si>
  <si>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</si>
  <si>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</si>
  <si>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</si>
  <si>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</si>
  <si>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</si>
  <si>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</si>
  <si>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</si>
  <si>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</si>
  <si>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</si>
  <si>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</si>
  <si>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</si>
  <si>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</si>
  <si>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</si>
  <si>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</si>
  <si>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</si>
  <si>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</si>
  <si>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</si>
  <si>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</si>
  <si>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</si>
  <si>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</si>
  <si>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</si>
  <si>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</si>
  <si>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</si>
  <si>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</si>
  <si>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</si>
  <si>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</si>
  <si>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</si>
  <si>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</si>
  <si>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</si>
  <si>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</si>
  <si>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</si>
  <si>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</si>
  <si>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</si>
  <si>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</si>
  <si>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</si>
  <si>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</si>
  <si>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</si>
  <si>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</si>
  <si>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</si>
  <si>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</si>
  <si>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</si>
  <si>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</si>
  <si>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</si>
  <si>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</si>
  <si>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</si>
  <si>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</si>
  <si>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</si>
  <si>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</si>
  <si>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</si>
  <si>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</si>
  <si>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</si>
  <si>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</si>
  <si>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</si>
  <si>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</si>
  <si>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</si>
  <si>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</si>
  <si>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</si>
  <si>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</si>
  <si>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</si>
  <si>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</si>
  <si>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</si>
  <si>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</si>
  <si>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</si>
  <si>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</si>
  <si>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</si>
  <si>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</si>
  <si>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</si>
  <si>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</si>
  <si>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</si>
  <si>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</si>
  <si>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</si>
  <si>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</si>
  <si>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</si>
  <si>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</si>
  <si>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</si>
  <si>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</si>
  <si>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</si>
  <si>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</si>
  <si>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</si>
  <si>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</si>
  <si>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</si>
  <si>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</si>
  <si>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</si>
  <si>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</si>
  <si>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</si>
  <si>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</si>
  <si>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</si>
  <si>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</si>
  <si>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</si>
  <si>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</si>
  <si>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</si>
  <si>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</si>
  <si>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</si>
  <si>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</si>
  <si>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</si>
  <si>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</si>
  <si>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</si>
  <si>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</si>
  <si>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</si>
  <si>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</si>
  <si>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</si>
  <si>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</si>
  <si>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</si>
  <si>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</si>
  <si>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</si>
  <si>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</si>
  <si>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</si>
  <si>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</si>
  <si>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</si>
  <si>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</si>
  <si>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</si>
  <si>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</si>
  <si>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</si>
  <si>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</si>
  <si>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</si>
  <si>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</si>
  <si>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</si>
  <si>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</si>
  <si>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</si>
  <si>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</si>
  <si>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</si>
  <si>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</si>
  <si>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</si>
  <si>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</si>
  <si>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</si>
  <si>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</si>
  <si>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</si>
  <si>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</si>
  <si>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</si>
  <si>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</si>
  <si>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</si>
  <si>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</si>
  <si>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</si>
  <si>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</si>
  <si>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</si>
  <si>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</si>
  <si>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</si>
  <si>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</si>
  <si>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</si>
  <si>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</si>
  <si>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</si>
  <si>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</si>
  <si>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</si>
  <si>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</si>
  <si>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</si>
  <si>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</si>
  <si>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</si>
  <si>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</si>
  <si>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</si>
  <si>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</si>
  <si>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</si>
  <si>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</si>
  <si>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</si>
  <si>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</si>
  <si>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</si>
  <si>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</si>
  <si>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</si>
  <si>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</si>
  <si>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</si>
  <si>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</si>
  <si>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</si>
  <si>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</si>
  <si>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</si>
  <si>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</si>
  <si>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</si>
  <si>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</si>
  <si>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</si>
  <si>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</si>
  <si>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</si>
  <si>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</si>
  <si>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</si>
  <si>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</si>
  <si>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</si>
  <si>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</si>
  <si>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</si>
  <si>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</si>
  <si>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</si>
  <si>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</si>
  <si>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</si>
  <si>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</si>
  <si>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</si>
  <si>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</si>
  <si>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</si>
  <si>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</si>
  <si>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</si>
  <si>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</si>
  <si>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</si>
  <si>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</si>
  <si>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</si>
  <si>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</si>
  <si>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</si>
  <si>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</si>
  <si>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</si>
  <si>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</si>
  <si>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</si>
  <si>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</si>
  <si>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</si>
  <si>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</si>
  <si>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</si>
  <si>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</si>
  <si>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</si>
  <si>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</si>
  <si>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</si>
  <si>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</si>
  <si>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</si>
  <si>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</si>
  <si>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</si>
  <si>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</si>
  <si>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</si>
  <si>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</si>
  <si>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</si>
  <si>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</si>
  <si>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</si>
  <si>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</si>
  <si>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</si>
  <si>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</si>
  <si>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</si>
  <si>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</si>
  <si>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</si>
  <si>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</si>
  <si>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</si>
  <si>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</si>
  <si>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</si>
  <si>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</si>
  <si>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</si>
  <si>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</si>
  <si>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</si>
  <si>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</si>
  <si>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</si>
  <si>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</si>
  <si>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</si>
  <si>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</si>
  <si>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</si>
  <si>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</si>
  <si>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</si>
  <si>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</si>
  <si>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</si>
  <si>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</si>
  <si>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</si>
  <si>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</si>
  <si>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</si>
  <si>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</si>
  <si>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</si>
  <si>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</si>
  <si>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</si>
  <si>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</si>
  <si>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</si>
  <si>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</si>
  <si>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</si>
  <si>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</si>
  <si>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</si>
  <si>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</si>
  <si>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</si>
  <si>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</si>
  <si>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</si>
  <si>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</si>
  <si>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</si>
  <si>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</si>
  <si>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</si>
  <si>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</si>
  <si>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</si>
  <si>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</si>
  <si>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</si>
  <si>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</si>
  <si>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</si>
  <si>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</si>
  <si>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</si>
  <si>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</si>
  <si>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</si>
  <si>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</si>
  <si>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</si>
  <si>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</si>
  <si>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</si>
  <si>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</si>
  <si>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</si>
  <si>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</si>
  <si>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</si>
  <si>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</si>
  <si>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</si>
  <si>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</si>
  <si>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</si>
  <si>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</si>
  <si>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</si>
  <si>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</si>
  <si>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</si>
  <si>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</si>
  <si>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</si>
  <si>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</si>
  <si>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</si>
  <si>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</si>
  <si>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</si>
  <si>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</si>
  <si>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</si>
  <si>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</si>
  <si>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</si>
  <si>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</si>
  <si>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</si>
  <si>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</si>
  <si>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</si>
  <si>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</si>
  <si>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</si>
  <si>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</si>
  <si>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</si>
  <si>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</si>
  <si>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</si>
  <si>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</si>
  <si>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</si>
  <si>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</si>
  <si>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</si>
  <si>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</si>
  <si>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</si>
  <si>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</si>
  <si>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</si>
  <si>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</si>
  <si>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</si>
  <si>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</si>
  <si>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</si>
  <si>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</si>
  <si>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</si>
  <si>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</si>
  <si>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</si>
  <si>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</si>
  <si>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</si>
  <si>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</si>
  <si>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</si>
  <si>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</si>
  <si>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</si>
  <si>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</si>
  <si>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</si>
  <si>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</si>
  <si>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</si>
  <si>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</si>
  <si>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</si>
  <si>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</si>
  <si>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</si>
  <si>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</si>
  <si>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</si>
  <si>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</si>
  <si>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</si>
  <si>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</si>
  <si>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</si>
  <si>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</si>
  <si>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</si>
  <si>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</si>
  <si>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</si>
  <si>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</si>
  <si>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</si>
  <si>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</si>
  <si>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</si>
  <si>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</si>
  <si>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</si>
  <si>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</si>
  <si>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</si>
  <si>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</si>
  <si>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</si>
  <si>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</si>
  <si>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</si>
  <si>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</si>
  <si>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</si>
  <si>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</si>
  <si>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</si>
  <si>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</si>
  <si>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</si>
  <si>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</si>
  <si>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</si>
  <si>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</si>
  <si>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</si>
  <si>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</si>
  <si>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</si>
  <si>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</si>
  <si>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</si>
  <si>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</si>
  <si>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</si>
  <si>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</si>
  <si>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</si>
  <si>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</si>
  <si>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</si>
  <si>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</si>
  <si>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</si>
  <si>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</si>
  <si>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</si>
  <si>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</si>
  <si>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</si>
  <si>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</si>
  <si>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</si>
  <si>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</si>
  <si>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</si>
  <si>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</si>
  <si>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</si>
  <si>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</si>
  <si>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</si>
  <si>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</si>
  <si>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</si>
  <si>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</si>
  <si>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</si>
  <si>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</si>
  <si>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</si>
  <si>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</si>
  <si>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</si>
  <si>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</si>
  <si>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</si>
  <si>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</si>
  <si>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</si>
  <si>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</si>
  <si>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</si>
  <si>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</si>
  <si>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</si>
  <si>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</si>
  <si>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</si>
  <si>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</si>
  <si>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</si>
  <si>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</si>
  <si>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</si>
  <si>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</si>
  <si>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</si>
  <si>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</si>
  <si>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</si>
  <si>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</si>
  <si>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</si>
  <si>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</si>
  <si>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</si>
  <si>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</si>
  <si>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</si>
  <si>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</si>
  <si>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</si>
  <si>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</si>
  <si>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</si>
  <si>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</si>
  <si>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</si>
  <si>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</si>
  <si>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</si>
  <si>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</si>
  <si>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</si>
  <si>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</si>
  <si>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</si>
  <si>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</si>
  <si>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</si>
  <si>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</si>
  <si>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</si>
  <si>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</si>
  <si>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</si>
  <si>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</si>
  <si>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</si>
  <si>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</si>
  <si>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</si>
  <si>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</si>
  <si>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</si>
  <si>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</si>
  <si>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</si>
  <si>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</si>
  <si>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</si>
  <si>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</si>
  <si>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</si>
  <si>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</si>
  <si>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</si>
  <si>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</si>
  <si>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</si>
  <si>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</si>
  <si>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</si>
  <si>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</si>
  <si>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</si>
  <si>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</si>
  <si>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</si>
  <si>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</si>
  <si>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</si>
  <si>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</si>
  <si>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</si>
  <si>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</si>
  <si>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</si>
  <si>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</si>
  <si>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</si>
  <si>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</si>
  <si>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</si>
  <si>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</si>
  <si>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</si>
  <si>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</si>
  <si>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</si>
  <si>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</si>
  <si>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</si>
  <si>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</si>
  <si>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</si>
  <si>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</si>
  <si>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</si>
  <si>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</si>
  <si>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</si>
  <si>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</si>
  <si>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</si>
  <si>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</si>
  <si>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</si>
  <si>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</si>
  <si>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</si>
  <si>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</si>
  <si>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</si>
  <si>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</si>
  <si>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</si>
  <si>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</si>
  <si>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</si>
  <si>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</si>
  <si>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</si>
  <si>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</si>
  <si>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</si>
  <si>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</si>
  <si>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</si>
  <si>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</si>
  <si>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</si>
  <si>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</si>
  <si>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</si>
  <si>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</si>
  <si>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</si>
  <si>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</si>
  <si>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</si>
  <si>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</si>
  <si>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</si>
  <si>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</si>
  <si>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</si>
  <si>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</si>
  <si>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</si>
  <si>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</si>
  <si>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</si>
  <si>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</si>
  <si>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</si>
  <si>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</si>
  <si>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</si>
  <si>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</si>
  <si>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</si>
  <si>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</si>
  <si>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</si>
  <si>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</si>
  <si>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</si>
  <si>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</si>
  <si>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</si>
  <si>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</si>
  <si>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</si>
  <si>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</si>
  <si>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</si>
  <si>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</si>
  <si>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</si>
  <si>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</si>
  <si>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</si>
  <si>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</si>
  <si>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</si>
  <si>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</si>
  <si>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</si>
  <si>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</si>
  <si>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</si>
  <si>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</si>
  <si>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</si>
  <si>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</si>
  <si>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</si>
  <si>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</si>
  <si>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</si>
  <si>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</si>
  <si>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</si>
  <si>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</si>
  <si>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</si>
  <si>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</si>
  <si>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</si>
  <si>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</si>
  <si>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</si>
  <si>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</si>
  <si>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</si>
  <si>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</si>
  <si>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</si>
  <si>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</si>
  <si>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</si>
  <si>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</si>
  <si>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</si>
  <si>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</si>
  <si>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</si>
  <si>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</si>
  <si>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</si>
  <si>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</si>
  <si>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</si>
  <si>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</si>
  <si>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</si>
  <si>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</si>
  <si>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</si>
  <si>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</si>
  <si>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</si>
  <si>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</si>
  <si>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</si>
  <si>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</si>
  <si>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</si>
  <si>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</si>
  <si>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</si>
  <si>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</si>
  <si>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</si>
  <si>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</si>
  <si>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</si>
  <si>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</si>
  <si>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</si>
  <si>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</si>
  <si>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</si>
  <si>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</si>
  <si>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</si>
  <si>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</si>
  <si>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</si>
  <si>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</si>
  <si>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</si>
  <si>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</si>
  <si>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</si>
  <si>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</si>
  <si>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</si>
  <si>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</si>
  <si>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</si>
  <si>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</si>
  <si>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</si>
  <si>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</si>
  <si>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</si>
  <si>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</si>
  <si>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</si>
  <si>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</si>
  <si>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</si>
  <si>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</si>
  <si>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</si>
  <si>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</si>
  <si>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</si>
  <si>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</si>
  <si>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</si>
  <si>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</si>
  <si>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</si>
  <si>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</si>
  <si>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</si>
  <si>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</si>
  <si>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</si>
  <si>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</si>
  <si>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</si>
  <si>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</si>
  <si>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</si>
  <si>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</si>
  <si>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</si>
  <si>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</si>
  <si>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</si>
  <si>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</si>
  <si>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</si>
  <si>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</si>
  <si>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</si>
  <si>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</si>
  <si>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</si>
  <si>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</si>
  <si>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</si>
  <si>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</si>
  <si>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</si>
  <si>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</si>
  <si>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</si>
  <si>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</si>
  <si>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</si>
  <si>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</si>
  <si>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</si>
  <si>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</si>
  <si>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</si>
  <si>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</si>
  <si>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</si>
  <si>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</si>
  <si>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</si>
  <si>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</si>
  <si>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</si>
  <si>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</si>
  <si>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</si>
  <si>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</si>
  <si>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</si>
  <si>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</si>
  <si>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</si>
  <si>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</si>
  <si>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</si>
  <si>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</si>
  <si>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</si>
  <si>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</si>
  <si>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</si>
  <si>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</si>
  <si>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</si>
  <si>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</si>
  <si>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</si>
  <si>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</si>
  <si>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</si>
  <si>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</si>
  <si>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</si>
  <si>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</si>
  <si>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</si>
  <si>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</si>
  <si>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</si>
  <si>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</si>
  <si>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</si>
  <si>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</si>
  <si>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</si>
  <si>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</si>
  <si>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</si>
  <si>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</si>
  <si>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</si>
  <si>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</si>
  <si>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</si>
  <si>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</si>
  <si>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</si>
  <si>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</si>
  <si>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</si>
  <si>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</si>
  <si>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</si>
  <si>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</si>
  <si>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</si>
  <si>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</si>
  <si>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</si>
  <si>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</si>
  <si>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</si>
  <si>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</si>
  <si>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</si>
  <si>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</si>
  <si>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</si>
  <si>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</si>
  <si>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</si>
  <si>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</si>
  <si>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</si>
  <si>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</si>
  <si>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</si>
  <si>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</si>
  <si>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</si>
  <si>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</si>
  <si>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</si>
  <si>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</si>
  <si>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</si>
  <si>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</si>
  <si>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</si>
  <si>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</si>
  <si>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</si>
  <si>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</si>
  <si>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</si>
  <si>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</si>
  <si>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</si>
  <si>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</si>
  <si>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</si>
  <si>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</si>
  <si>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</si>
  <si>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</si>
  <si>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</si>
  <si>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</si>
  <si>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</si>
  <si>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</si>
  <si>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</si>
  <si>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</si>
  <si>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</si>
  <si>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</si>
  <si>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</si>
  <si>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</si>
  <si>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</si>
  <si>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</si>
  <si>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</si>
  <si>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</si>
  <si>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</si>
  <si>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</si>
  <si>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</si>
  <si>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</si>
  <si>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</si>
  <si>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</si>
  <si>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</si>
  <si>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</si>
  <si>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</si>
  <si>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</si>
  <si>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</si>
  <si>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</si>
  <si>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</si>
  <si>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</si>
  <si>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</si>
  <si>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</si>
  <si>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</si>
  <si>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</si>
  <si>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</si>
  <si>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</si>
  <si>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</si>
  <si>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</si>
  <si>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</si>
  <si>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</si>
  <si>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</si>
  <si>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</si>
  <si>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</si>
  <si>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</si>
  <si>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</si>
  <si>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</si>
  <si>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</si>
  <si>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</si>
  <si>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</si>
  <si>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</si>
  <si>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</si>
  <si>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</si>
  <si>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</si>
  <si>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</si>
  <si>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</si>
  <si>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</si>
  <si>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</si>
  <si>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</si>
  <si>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</si>
  <si>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</si>
  <si>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</si>
  <si>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</si>
  <si>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</si>
  <si>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</si>
  <si>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</si>
  <si>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</si>
  <si>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</si>
  <si>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</si>
  <si>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</si>
  <si>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</si>
  <si>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</si>
  <si>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</si>
  <si>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</si>
  <si>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</si>
  <si>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</si>
  <si>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</si>
  <si>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</si>
  <si>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</si>
  <si>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</si>
  <si>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</si>
  <si>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</si>
  <si>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</si>
  <si>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</si>
  <si>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</si>
  <si>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</si>
  <si>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</si>
  <si>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</si>
  <si>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</si>
  <si>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</si>
  <si>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</si>
  <si>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</si>
  <si>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</si>
  <si>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</si>
  <si>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</si>
  <si>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</si>
  <si>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</si>
  <si>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</si>
  <si>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</si>
  <si>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</si>
  <si>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</si>
  <si>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</si>
  <si>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</si>
  <si>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</si>
  <si>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</si>
  <si>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</si>
  <si>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</si>
  <si>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</si>
  <si>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</si>
  <si>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</si>
  <si>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</si>
  <si>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</si>
  <si>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</si>
  <si>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</si>
  <si>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</si>
  <si>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</si>
  <si>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</si>
  <si>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</si>
  <si>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</si>
  <si>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</si>
  <si>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</si>
  <si>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</si>
  <si>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</si>
  <si>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</si>
  <si>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</si>
  <si>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</si>
  <si>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</si>
  <si>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</si>
  <si>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</si>
  <si>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</si>
  <si>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</si>
  <si>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</si>
  <si>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</si>
  <si>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</si>
  <si>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</si>
  <si>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</si>
  <si>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</si>
  <si>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</si>
  <si>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</si>
  <si>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</si>
  <si>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</si>
  <si>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</si>
  <si>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</si>
  <si>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</si>
  <si>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</si>
  <si>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</si>
  <si>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</si>
  <si>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</si>
  <si>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</si>
  <si>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</si>
  <si>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</si>
  <si>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</si>
  <si>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</si>
  <si>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</si>
  <si>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</si>
  <si>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</si>
  <si>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</si>
  <si>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</si>
  <si>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</si>
  <si>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</si>
  <si>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</si>
  <si>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</si>
  <si>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</si>
  <si>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</si>
  <si>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</si>
  <si>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</si>
  <si>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</si>
  <si>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</si>
  <si>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</si>
  <si>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</si>
  <si>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</si>
  <si>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</si>
  <si>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</si>
  <si>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</si>
  <si>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</si>
  <si>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</si>
  <si>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</si>
  <si>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</si>
  <si>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</si>
  <si>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</si>
  <si>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</si>
  <si>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</si>
  <si>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</si>
  <si>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</si>
  <si>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</si>
  <si>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</si>
  <si>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</si>
  <si>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</si>
  <si>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</si>
  <si>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</si>
  <si>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</si>
  <si>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</si>
  <si>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</si>
  <si>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</si>
  <si>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</si>
  <si>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</si>
  <si>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</si>
  <si>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</si>
  <si>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</si>
  <si>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</si>
  <si>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</si>
  <si>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</si>
  <si>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</si>
  <si>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</si>
  <si>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</si>
  <si>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</si>
  <si>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</si>
  <si>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</si>
  <si>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</si>
  <si>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</si>
  <si>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</si>
  <si>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</si>
  <si>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</si>
  <si>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</si>
  <si>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</si>
  <si>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</si>
  <si>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</si>
  <si>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</si>
  <si>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</si>
  <si>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</si>
  <si>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</si>
  <si>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</si>
  <si>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</si>
  <si>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</si>
  <si>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</si>
  <si>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</si>
  <si>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</si>
  <si>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</si>
  <si>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</si>
  <si>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</si>
  <si>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</si>
  <si>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</si>
  <si>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</si>
  <si>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</si>
  <si>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</si>
  <si>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</si>
  <si>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</si>
  <si>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</si>
  <si>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</si>
  <si>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</si>
  <si>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</si>
  <si>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</si>
  <si>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</si>
  <si>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</si>
  <si>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</si>
  <si>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</si>
  <si>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</si>
  <si>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</si>
  <si>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</si>
  <si>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</si>
  <si>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</si>
  <si>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</si>
  <si>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</si>
  <si>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</si>
  <si>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</si>
  <si>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</si>
  <si>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</si>
  <si>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</si>
  <si>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</si>
  <si>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</si>
  <si>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</si>
  <si>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</si>
  <si>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</si>
  <si>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</si>
  <si>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</si>
  <si>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</si>
  <si>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</si>
  <si>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</si>
  <si>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</si>
  <si>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</si>
  <si>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</si>
  <si>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</si>
  <si>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</si>
  <si>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</si>
  <si>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</si>
  <si>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</si>
  <si>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</si>
  <si>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</si>
  <si>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</si>
  <si>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</si>
  <si>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</si>
  <si>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</si>
  <si>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</si>
  <si>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</si>
  <si>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</si>
  <si>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</si>
  <si>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</si>
  <si>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</si>
  <si>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</si>
  <si>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</si>
  <si>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</si>
  <si>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</si>
  <si>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</si>
  <si>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</si>
  <si>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</si>
  <si>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</si>
  <si>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</si>
  <si>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</si>
  <si>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</si>
  <si>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</si>
  <si>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</si>
  <si>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</si>
  <si>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</si>
  <si>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</si>
  <si>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</si>
  <si>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</si>
  <si>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</si>
  <si>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</si>
  <si>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</si>
  <si>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</si>
  <si>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</si>
  <si>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</si>
  <si>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</si>
  <si>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</si>
  <si>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</si>
  <si>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</si>
  <si>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</si>
  <si>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</si>
  <si>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</si>
  <si>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</si>
  <si>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</si>
  <si>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</si>
  <si>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</si>
  <si>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</si>
  <si>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</si>
  <si>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</si>
  <si>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</si>
  <si>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</si>
  <si>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</si>
  <si>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</si>
  <si>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</si>
  <si>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</si>
  <si>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</si>
  <si>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</si>
  <si>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</si>
  <si>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</si>
  <si>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</si>
  <si>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</si>
  <si>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</si>
  <si>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</si>
  <si>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</si>
  <si>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</si>
  <si>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</si>
  <si>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</si>
  <si>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</si>
  <si>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</si>
  <si>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</si>
  <si>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</si>
  <si>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</si>
  <si>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</si>
  <si>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</si>
  <si>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</si>
  <si>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</si>
  <si>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</si>
  <si>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</si>
  <si>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</si>
  <si>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</si>
  <si>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</si>
  <si>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</si>
  <si>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</si>
  <si>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</si>
  <si>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</si>
  <si>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</si>
  <si>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</si>
  <si>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</si>
  <si>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</si>
  <si>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</si>
  <si>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</si>
  <si>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</si>
  <si>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</si>
  <si>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</si>
  <si>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</si>
  <si>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</si>
  <si>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</si>
  <si>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</si>
  <si>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</si>
  <si>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</si>
  <si>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</si>
  <si>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</si>
  <si>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</si>
  <si>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</si>
  <si>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</si>
  <si>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</si>
  <si>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</si>
  <si>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</si>
  <si>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</si>
  <si>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</si>
  <si>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</si>
  <si>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</si>
  <si>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</si>
  <si>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</si>
  <si>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</si>
  <si>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</si>
  <si>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</si>
  <si>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</si>
  <si>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</si>
  <si>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</si>
  <si>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</si>
  <si>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</si>
  <si>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</si>
  <si>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</si>
  <si>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</si>
  <si>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</si>
  <si>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</si>
  <si>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</si>
  <si>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</si>
  <si>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</si>
  <si>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</si>
  <si>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</si>
  <si>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</si>
  <si>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</si>
  <si>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</si>
  <si>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</si>
  <si>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</si>
  <si>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</si>
  <si>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</si>
  <si>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</si>
  <si>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</si>
  <si>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</si>
  <si>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</si>
  <si>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</si>
  <si>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</si>
  <si>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</si>
  <si>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</si>
  <si>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</si>
  <si>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</si>
  <si>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</si>
  <si>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</si>
  <si>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</si>
  <si>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</si>
  <si>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</si>
  <si>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</si>
  <si>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</si>
  <si>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</si>
  <si>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</si>
  <si>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</si>
  <si>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</si>
  <si>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</si>
  <si>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</si>
  <si>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</si>
  <si>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</si>
  <si>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</si>
  <si>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</si>
  <si>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</si>
  <si>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</si>
  <si>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</si>
  <si>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</si>
  <si>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</si>
  <si>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</si>
  <si>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</si>
  <si>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</si>
  <si>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</si>
  <si>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</si>
  <si>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</si>
  <si>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</si>
  <si>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</si>
  <si>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</si>
  <si>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</si>
  <si>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</si>
  <si>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</si>
  <si>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</si>
  <si>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</si>
  <si>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</si>
  <si>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</si>
  <si>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</si>
  <si>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</si>
  <si>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</si>
  <si>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</si>
  <si>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</si>
  <si>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</si>
  <si>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</si>
  <si>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</si>
  <si>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</si>
  <si>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</si>
  <si>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</si>
  <si>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</si>
  <si>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</si>
  <si>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</si>
  <si>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</si>
  <si>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</si>
  <si>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</si>
  <si>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</si>
  <si>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</si>
  <si>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</si>
  <si>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</si>
  <si>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</si>
  <si>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</si>
  <si>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</si>
  <si>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</si>
  <si>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</si>
  <si>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</si>
  <si>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</si>
  <si>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</si>
  <si>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</si>
  <si>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</si>
  <si>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</si>
  <si>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</si>
  <si>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</si>
  <si>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</si>
  <si>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</si>
  <si>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</si>
  <si>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</si>
  <si>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</si>
  <si>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</si>
  <si>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</si>
  <si>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</si>
  <si>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</si>
  <si>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</si>
  <si>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</si>
  <si>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</si>
  <si>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</si>
  <si>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</si>
  <si>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</si>
  <si>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</si>
  <si>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</si>
  <si>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</si>
  <si>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</si>
  <si>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</si>
  <si>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</si>
  <si>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</si>
  <si>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</si>
  <si>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</si>
  <si>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</si>
  <si>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</si>
  <si>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</si>
  <si>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</si>
  <si>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</si>
  <si>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</si>
  <si>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</si>
  <si>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</si>
  <si>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</si>
  <si>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</si>
  <si>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</si>
  <si>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</si>
  <si>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</si>
  <si>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</si>
  <si>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</si>
  <si>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</si>
  <si>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</si>
  <si>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</si>
  <si>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</si>
  <si>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</si>
  <si>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</si>
  <si>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</si>
  <si>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</si>
  <si>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</si>
  <si>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</si>
  <si>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</si>
  <si>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</si>
  <si>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</si>
  <si>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</si>
  <si>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</si>
  <si>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</si>
  <si>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</si>
  <si>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</si>
  <si>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</si>
  <si>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</si>
  <si>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</si>
  <si>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</si>
  <si>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</si>
  <si>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</si>
  <si>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</si>
  <si>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</si>
  <si>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</si>
  <si>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</si>
  <si>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</si>
  <si>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</si>
  <si>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</si>
  <si>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</si>
  <si>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</si>
  <si>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</si>
  <si>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</si>
  <si>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</si>
  <si>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</si>
  <si>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</si>
  <si>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</si>
  <si>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</si>
  <si>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</si>
  <si>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</si>
  <si>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</si>
  <si>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</si>
  <si>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</si>
  <si>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</si>
  <si>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</si>
  <si>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</si>
  <si>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</si>
  <si>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</si>
  <si>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</si>
  <si>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</si>
  <si>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</si>
  <si>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</si>
  <si>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</si>
  <si>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</si>
  <si>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</si>
  <si>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</si>
  <si>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</si>
  <si>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</si>
  <si>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</si>
  <si>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</si>
  <si>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</si>
  <si>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</si>
  <si>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</si>
  <si>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</si>
  <si>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</si>
  <si>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</si>
  <si>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</si>
  <si>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</si>
  <si>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</si>
  <si>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</si>
  <si>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</si>
  <si>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</si>
  <si>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</si>
  <si>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</si>
  <si>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</si>
  <si>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</si>
  <si>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</si>
  <si>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</si>
  <si>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</si>
  <si>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</si>
  <si>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</si>
  <si>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</si>
  <si>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</si>
  <si>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</si>
  <si>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</si>
  <si>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</si>
  <si>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</si>
  <si>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</si>
  <si>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</si>
  <si>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</si>
  <si>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</si>
  <si>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</si>
  <si>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</si>
  <si>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</si>
  <si>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</si>
  <si>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</si>
  <si>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</si>
  <si>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</si>
  <si>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</si>
  <si>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</si>
  <si>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</si>
  <si>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</si>
  <si>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</si>
  <si>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</si>
  <si>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</si>
  <si>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</si>
  <si>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</si>
  <si>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</si>
  <si>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</si>
  <si>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</si>
  <si>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</si>
  <si>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</si>
  <si>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</si>
  <si>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</si>
  <si>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</si>
  <si>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</si>
  <si>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</si>
  <si>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</si>
  <si>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</si>
  <si>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</si>
  <si>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</si>
  <si>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</si>
  <si>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</si>
  <si>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</si>
  <si>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</si>
  <si>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</si>
  <si>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</si>
  <si>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</si>
  <si>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</si>
  <si>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</si>
  <si>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</si>
  <si>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</si>
  <si>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</si>
  <si>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</si>
  <si>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</si>
  <si>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</si>
  <si>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</si>
  <si>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</si>
  <si>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</si>
  <si>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</si>
  <si>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</si>
  <si>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</si>
  <si>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</si>
  <si>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</si>
  <si>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</si>
  <si>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</si>
  <si>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</si>
  <si>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</si>
  <si>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</si>
  <si>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</si>
  <si>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</si>
  <si>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</si>
  <si>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</si>
  <si>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</si>
  <si>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</si>
  <si>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</si>
  <si>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</si>
  <si>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</si>
  <si>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</si>
  <si>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</si>
  <si>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</si>
  <si>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</si>
  <si>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</si>
  <si>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</si>
  <si>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</si>
  <si>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</si>
  <si>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</si>
  <si>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</si>
  <si>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</si>
  <si>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</si>
  <si>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</si>
  <si>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</si>
  <si>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</si>
  <si>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</si>
  <si>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</si>
  <si>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</si>
  <si>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</si>
  <si>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</si>
  <si>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</si>
  <si>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</si>
  <si>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</si>
  <si>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</si>
  <si>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</si>
  <si>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</si>
  <si>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</si>
  <si>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</si>
  <si>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</si>
  <si>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</si>
  <si>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</si>
  <si>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</si>
  <si>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</si>
  <si>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</si>
  <si>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</si>
  <si>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</si>
  <si>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</si>
  <si>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</si>
  <si>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</si>
  <si>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</si>
  <si>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</si>
  <si>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</si>
  <si>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</si>
  <si>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</si>
  <si>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</si>
  <si>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</si>
  <si>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</si>
  <si>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</si>
  <si>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</si>
  <si>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</si>
  <si>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</si>
  <si>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</si>
  <si>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</si>
  <si>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</si>
  <si>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</si>
  <si>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</si>
  <si>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</si>
  <si>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</si>
  <si>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</si>
  <si>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</si>
  <si>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</si>
  <si>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</si>
  <si>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</si>
  <si>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</si>
  <si>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</si>
  <si>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</si>
  <si>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</si>
  <si>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</si>
  <si>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</si>
  <si>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</si>
  <si>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</si>
  <si>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</si>
  <si>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</si>
  <si>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</si>
  <si>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</si>
  <si>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</si>
  <si>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</si>
  <si>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</si>
  <si>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</si>
  <si>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</si>
  <si>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</si>
  <si>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</si>
  <si>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</si>
  <si>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</si>
  <si>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</si>
  <si>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</si>
  <si>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</si>
  <si>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</si>
  <si>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</si>
  <si>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</si>
  <si>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</si>
  <si>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</si>
  <si>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</si>
  <si>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</si>
  <si>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</si>
  <si>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</si>
  <si>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</si>
  <si>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</si>
  <si>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</si>
  <si>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</si>
  <si>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</si>
  <si>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</si>
  <si>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</si>
  <si>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</si>
  <si>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</si>
  <si>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</si>
  <si>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</si>
  <si>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</si>
  <si>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</si>
  <si>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</si>
  <si>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</si>
  <si>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</si>
  <si>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</si>
  <si>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</si>
  <si>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</si>
  <si>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</si>
  <si>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</si>
  <si>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</si>
  <si>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</si>
  <si>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</si>
  <si>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</si>
  <si>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</si>
  <si>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</si>
  <si>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</si>
  <si>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</si>
  <si>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</si>
  <si>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</si>
  <si>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</si>
  <si>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</si>
  <si>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</si>
  <si>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</si>
  <si>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</si>
  <si>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</si>
  <si>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</si>
  <si>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</si>
  <si>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</si>
  <si>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</si>
  <si>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</si>
  <si>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</si>
  <si>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</si>
  <si>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</si>
  <si>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</si>
  <si>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</si>
  <si>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</si>
  <si>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</si>
  <si>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</si>
  <si>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</si>
  <si>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</si>
  <si>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</si>
  <si>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</si>
  <si>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</si>
  <si>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</si>
  <si>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</si>
  <si>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</si>
  <si>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</si>
  <si>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</si>
  <si>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</si>
  <si>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</si>
  <si>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</si>
  <si>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</si>
  <si>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</si>
  <si>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</si>
  <si>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</si>
  <si>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</si>
  <si>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</si>
  <si>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</si>
  <si>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</si>
  <si>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</si>
  <si>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</si>
  <si>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</si>
  <si>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</si>
  <si>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</si>
  <si>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</si>
  <si>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</si>
  <si>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</si>
  <si>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</si>
  <si>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</si>
  <si>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</si>
  <si>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</si>
  <si>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</si>
  <si>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</si>
  <si>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</si>
  <si>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</si>
  <si>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</si>
  <si>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</si>
  <si>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</si>
  <si>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</si>
  <si>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</si>
  <si>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</si>
  <si>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</si>
  <si>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</si>
  <si>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</si>
  <si>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</si>
  <si>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</si>
  <si>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</si>
  <si>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</si>
  <si>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</si>
  <si>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</si>
  <si>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</si>
  <si>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</si>
  <si>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</si>
  <si>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</si>
  <si>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</si>
  <si>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</si>
  <si>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</si>
  <si>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</si>
  <si>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</si>
  <si>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</si>
  <si>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</si>
  <si>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</si>
  <si>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</si>
  <si>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</si>
  <si>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</si>
  <si>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</si>
  <si>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</si>
  <si>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</si>
  <si>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</si>
  <si>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</si>
  <si>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</si>
  <si>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</si>
  <si>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</si>
  <si>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</si>
  <si>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</si>
  <si>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</si>
  <si>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</si>
  <si>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</si>
  <si>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</si>
  <si>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</si>
  <si>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</si>
  <si>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</si>
  <si>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</si>
  <si>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</si>
  <si>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</si>
  <si>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</si>
  <si>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</si>
  <si>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</si>
  <si>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</si>
  <si>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</si>
  <si>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</si>
  <si>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</si>
  <si>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</si>
  <si>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</si>
  <si>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</si>
  <si>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</si>
  <si>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</si>
  <si>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</si>
  <si>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</si>
  <si>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</si>
  <si>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</si>
  <si>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</si>
  <si>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</si>
  <si>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</si>
  <si>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</si>
  <si>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</si>
  <si>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</si>
  <si>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</si>
  <si>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</si>
  <si>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</si>
  <si>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</si>
  <si>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</si>
  <si>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</si>
  <si>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</si>
  <si>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</si>
  <si>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</si>
  <si>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</si>
  <si>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</si>
  <si>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</si>
  <si>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</si>
  <si>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</si>
  <si>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</si>
  <si>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</si>
  <si>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</si>
  <si>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</si>
  <si>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</si>
  <si>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</si>
  <si>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</si>
  <si>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</si>
  <si>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</si>
  <si>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</si>
  <si>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</si>
  <si>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</si>
  <si>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</si>
  <si>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</si>
  <si>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</si>
  <si>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</si>
  <si>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</si>
  <si>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</si>
  <si>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</si>
  <si>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</si>
  <si>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</si>
  <si>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</si>
  <si>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</si>
  <si>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</si>
  <si>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</si>
  <si>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</si>
  <si>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</si>
  <si>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</si>
  <si>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</si>
  <si>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</si>
  <si>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</si>
  <si>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</si>
  <si>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</si>
  <si>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</si>
  <si>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</si>
  <si>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</si>
  <si>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</si>
  <si>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</si>
  <si>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</si>
  <si>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</si>
  <si>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</si>
  <si>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</si>
  <si>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</si>
  <si>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</si>
  <si>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</si>
  <si>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</si>
  <si>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</si>
  <si>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</si>
  <si>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</si>
  <si>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</si>
  <si>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</si>
  <si>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</si>
  <si>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</si>
  <si>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</si>
  <si>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</si>
  <si>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</si>
  <si>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</si>
  <si>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</si>
  <si>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</si>
  <si>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</si>
  <si>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</si>
  <si>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</si>
  <si>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</si>
  <si>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</si>
  <si>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</si>
  <si>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</si>
  <si>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</si>
  <si>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</si>
  <si>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</si>
  <si>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</si>
  <si>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</si>
  <si>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</si>
  <si>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</si>
  <si>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</si>
  <si>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</si>
  <si>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</si>
  <si>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</si>
  <si>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</si>
  <si>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</si>
  <si>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</si>
  <si>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</si>
  <si>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</si>
  <si>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</si>
  <si>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</si>
  <si>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</si>
  <si>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</si>
  <si>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</si>
  <si>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</si>
  <si>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</si>
  <si>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</si>
  <si>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</si>
  <si>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</si>
  <si>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</si>
  <si>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</si>
  <si>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</si>
  <si>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</si>
  <si>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</si>
  <si>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</si>
  <si>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</si>
  <si>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</si>
  <si>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</si>
  <si>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</si>
  <si>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</si>
  <si>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</si>
  <si>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</si>
  <si>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</si>
  <si>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</si>
  <si>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</si>
  <si>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</si>
  <si>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</si>
  <si>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</si>
  <si>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</si>
  <si>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</si>
  <si>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</si>
  <si>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</si>
  <si>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</si>
  <si>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</si>
  <si>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</si>
  <si>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</si>
  <si>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</si>
  <si>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</si>
  <si>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</si>
  <si>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</si>
  <si>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</si>
  <si>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</si>
  <si>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</si>
  <si>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</si>
  <si>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</si>
  <si>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</si>
  <si>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</si>
  <si>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</si>
  <si>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</si>
  <si>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</si>
  <si>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</si>
  <si>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</si>
  <si>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</si>
  <si>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</si>
  <si>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</si>
  <si>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</si>
  <si>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</si>
  <si>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</si>
  <si>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</si>
  <si>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</si>
  <si>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</si>
  <si>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</si>
  <si>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</si>
  <si>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</si>
  <si>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</si>
  <si>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</si>
  <si>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</si>
  <si>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</si>
  <si>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</si>
  <si>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</si>
  <si>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</si>
  <si>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</si>
  <si>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</si>
  <si>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</si>
  <si>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</si>
  <si>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</si>
  <si>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</si>
  <si>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</si>
  <si>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</si>
  <si>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</si>
  <si>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</si>
  <si>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</si>
  <si>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</si>
  <si>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</si>
  <si>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</si>
  <si>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</si>
  <si>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</si>
  <si>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</si>
  <si>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</si>
  <si>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</si>
  <si>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</si>
  <si>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</si>
  <si>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</si>
  <si>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</si>
  <si>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</si>
  <si>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</si>
  <si>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</si>
  <si>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</si>
  <si>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</si>
  <si>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</si>
  <si>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</si>
  <si>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</si>
  <si>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</si>
  <si>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</si>
  <si>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</si>
  <si>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</si>
  <si>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</si>
  <si>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</si>
  <si>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</si>
  <si>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</si>
  <si>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</si>
  <si>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</si>
  <si>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</si>
  <si>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</si>
  <si>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</si>
  <si>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</si>
  <si>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</si>
  <si>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</si>
  <si>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</si>
  <si>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</si>
  <si>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</si>
  <si>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</si>
  <si>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</si>
  <si>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</si>
  <si>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</si>
  <si>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</si>
  <si>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</si>
  <si>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</si>
  <si>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</si>
  <si>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</si>
  <si>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</si>
  <si>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</si>
  <si>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</si>
  <si>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</si>
  <si>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</si>
  <si>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</si>
  <si>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</si>
  <si>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</si>
  <si>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</si>
  <si>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</si>
  <si>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</si>
  <si>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</si>
  <si>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</si>
  <si>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</si>
  <si>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</si>
  <si>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</si>
  <si>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</si>
  <si>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</si>
  <si>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</si>
  <si>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</si>
  <si>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</si>
  <si>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</si>
  <si>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</si>
  <si>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</si>
  <si>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</si>
  <si>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</si>
  <si>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</si>
  <si>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</si>
  <si>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</si>
  <si>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</si>
  <si>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</si>
  <si>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</si>
  <si>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</si>
  <si>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</si>
  <si>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</si>
  <si>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</si>
  <si>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</si>
  <si>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</si>
  <si>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</si>
  <si>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</si>
  <si>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</si>
  <si>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</si>
  <si>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</si>
  <si>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</si>
  <si>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</si>
  <si>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</si>
  <si>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</si>
  <si>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</si>
  <si>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</si>
  <si>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</si>
  <si>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</si>
  <si>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</si>
  <si>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</si>
  <si>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</si>
  <si>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</si>
  <si>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</si>
  <si>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</si>
  <si>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</si>
  <si>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</si>
  <si>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</si>
  <si>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</si>
  <si>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</si>
  <si>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</si>
  <si>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</si>
  <si>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</si>
  <si>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</si>
  <si>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</si>
  <si>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</si>
  <si>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</si>
  <si>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</si>
  <si>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</si>
  <si>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</si>
  <si>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</si>
  <si>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</si>
  <si>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</si>
  <si>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</si>
  <si>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</si>
  <si>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</si>
  <si>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</si>
  <si>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</si>
  <si>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</si>
  <si>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</si>
  <si>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</si>
  <si>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</si>
  <si>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</si>
  <si>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</si>
  <si>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</si>
  <si>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</si>
  <si>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</si>
  <si>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</si>
  <si>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</si>
  <si>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</si>
  <si>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</si>
  <si>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</si>
  <si>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</si>
  <si>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</si>
  <si>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</si>
  <si>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</si>
  <si>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</si>
  <si>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</si>
  <si>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</si>
  <si>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</si>
  <si>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</si>
  <si>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</si>
  <si>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</si>
  <si>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</si>
  <si>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</si>
  <si>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</si>
  <si>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</si>
  <si>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</si>
  <si>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</si>
  <si>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</si>
  <si>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</si>
  <si>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</si>
  <si>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</si>
  <si>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</si>
  <si>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</si>
  <si>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</si>
  <si>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</si>
  <si>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</si>
  <si>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</si>
  <si>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</si>
  <si>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</si>
  <si>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</si>
  <si>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</si>
  <si>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</si>
  <si>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</si>
  <si>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</si>
  <si>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</si>
  <si>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</si>
  <si>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</si>
  <si>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</si>
  <si>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</si>
  <si>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</si>
  <si>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</si>
  <si>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</si>
  <si>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</si>
  <si>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</si>
  <si>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</si>
  <si>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</si>
  <si>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</si>
  <si>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</si>
  <si>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</si>
  <si>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</si>
  <si>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</si>
  <si>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</si>
  <si>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</si>
  <si>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</si>
  <si>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</si>
  <si>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</si>
  <si>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</si>
  <si>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</si>
  <si>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</si>
  <si>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</si>
  <si>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</si>
  <si>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</si>
  <si>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</si>
  <si>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</si>
  <si>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</si>
  <si>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</si>
  <si>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</si>
  <si>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</si>
  <si>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</si>
  <si>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</si>
  <si>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</si>
  <si>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</si>
  <si>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</si>
  <si>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</si>
  <si>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</si>
  <si>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</si>
  <si>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</si>
  <si>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</si>
  <si>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</si>
  <si>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</si>
  <si>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</si>
  <si>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</si>
  <si>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</si>
  <si>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</si>
  <si>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</si>
  <si>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</si>
  <si>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</si>
  <si>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</si>
  <si>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</si>
  <si>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</si>
  <si>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</si>
  <si>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</si>
  <si>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</si>
  <si>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</si>
  <si>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</si>
  <si>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</si>
  <si>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</si>
  <si>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</si>
  <si>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</si>
  <si>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</si>
  <si>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</si>
  <si>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</si>
  <si>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</si>
  <si>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</si>
  <si>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</si>
  <si>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</si>
  <si>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</si>
  <si>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</si>
  <si>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</si>
  <si>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</si>
  <si>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</si>
  <si>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</si>
  <si>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</si>
  <si>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</si>
  <si>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</si>
  <si>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</si>
  <si>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</si>
  <si>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</si>
  <si>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</si>
  <si>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</si>
  <si>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</si>
  <si>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</si>
  <si>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</si>
  <si>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</si>
  <si>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</si>
  <si>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</si>
  <si>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</si>
  <si>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</si>
  <si>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</si>
  <si>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</si>
  <si>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</si>
  <si>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</si>
  <si>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</si>
  <si>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</si>
  <si>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</si>
  <si>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</si>
  <si>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</si>
  <si>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</si>
  <si>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</si>
  <si>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</si>
  <si>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</si>
  <si>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</si>
  <si>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</si>
  <si>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</si>
  <si>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</si>
  <si>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</si>
  <si>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</si>
  <si>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</si>
  <si>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</si>
  <si>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</si>
  <si>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</si>
  <si>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</si>
  <si>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</si>
  <si>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</si>
  <si>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</si>
  <si>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</si>
  <si>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</si>
  <si>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</si>
  <si>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</si>
  <si>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</si>
  <si>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</si>
  <si>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</si>
  <si>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</si>
  <si>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</si>
  <si>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</si>
  <si>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</si>
  <si>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</si>
  <si>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</si>
  <si>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</si>
  <si>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</si>
  <si>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</si>
  <si>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</si>
  <si>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</si>
  <si>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</si>
  <si>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</si>
  <si>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</si>
  <si>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</si>
  <si>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</si>
  <si>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</si>
  <si>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</si>
  <si>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</si>
  <si>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</si>
  <si>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</si>
  <si>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</si>
  <si>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</si>
  <si>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</si>
  <si>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</si>
  <si>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</si>
  <si>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</si>
  <si>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</si>
  <si>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</si>
  <si>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</si>
  <si>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</si>
  <si>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</si>
  <si>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</si>
  <si>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</si>
  <si>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</si>
  <si>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</si>
  <si>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</si>
  <si>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</si>
  <si>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</si>
  <si>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</si>
  <si>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</si>
  <si>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</si>
  <si>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</si>
  <si>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</si>
  <si>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</si>
  <si>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</si>
  <si>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</si>
  <si>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</si>
  <si>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</si>
  <si>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</si>
  <si>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</si>
  <si>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</si>
  <si>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</si>
  <si>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</si>
  <si>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</si>
  <si>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</si>
  <si>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</si>
  <si>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</si>
  <si>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</si>
  <si>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</si>
  <si>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</si>
  <si>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</si>
  <si>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</si>
  <si>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</si>
  <si>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</si>
  <si>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</si>
  <si>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</si>
  <si>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</si>
  <si>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</si>
  <si>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</si>
  <si>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</si>
  <si>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</si>
  <si>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</si>
  <si>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</si>
  <si>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</si>
  <si>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</si>
  <si>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</si>
  <si>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</si>
  <si>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</si>
  <si>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</si>
  <si>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</si>
  <si>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</si>
  <si>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</si>
  <si>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</si>
  <si>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</si>
  <si>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</si>
  <si>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</si>
  <si>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</si>
  <si>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</si>
  <si>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</si>
  <si>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</si>
  <si>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</si>
  <si>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</si>
  <si>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</si>
  <si>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</si>
  <si>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</si>
  <si>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</si>
  <si>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</si>
  <si>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</si>
  <si>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</si>
  <si>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</si>
  <si>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</si>
  <si>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</si>
  <si>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</si>
  <si>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</si>
  <si>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</si>
  <si>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</si>
  <si>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</si>
  <si>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</si>
  <si>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</si>
  <si>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</si>
  <si>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</si>
  <si>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</si>
  <si>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</si>
  <si>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</si>
  <si>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</si>
  <si>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</si>
  <si>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</si>
  <si>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</si>
  <si>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</si>
  <si>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</si>
  <si>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</si>
  <si>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</si>
  <si>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</si>
  <si>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</si>
  <si>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</si>
  <si>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</si>
  <si>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</si>
  <si>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</si>
  <si>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</si>
  <si>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</si>
  <si>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</si>
  <si>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</si>
  <si>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</si>
  <si>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</si>
  <si>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</si>
  <si>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</si>
  <si>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</si>
  <si>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</si>
  <si>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</si>
  <si>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</si>
  <si>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</si>
  <si>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</si>
  <si>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</si>
  <si>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</si>
  <si>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</si>
  <si>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</si>
  <si>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</si>
  <si>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</si>
  <si>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</si>
  <si>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</si>
  <si>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</si>
  <si>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</si>
  <si>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</si>
  <si>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</si>
  <si>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</si>
  <si>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</si>
  <si>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</si>
  <si>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</si>
  <si>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</si>
  <si>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</si>
  <si>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</si>
  <si>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</si>
  <si>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</si>
  <si>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</si>
  <si>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</si>
  <si>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</si>
  <si>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</si>
  <si>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</si>
  <si>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</si>
  <si>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</si>
  <si>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</si>
  <si>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</si>
  <si>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</si>
  <si>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</si>
  <si>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</si>
  <si>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</si>
  <si>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</si>
  <si>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</si>
  <si>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</si>
  <si>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</si>
  <si>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</si>
  <si>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</si>
  <si>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</si>
  <si>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</si>
  <si>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</si>
  <si>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</si>
  <si>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</si>
  <si>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</si>
  <si>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</si>
  <si>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</si>
  <si>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</si>
  <si>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</si>
  <si>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</si>
  <si>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</si>
  <si>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</si>
  <si>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</si>
  <si>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</si>
  <si>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</si>
  <si>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</si>
  <si>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</si>
  <si>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</si>
  <si>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</si>
  <si>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</si>
  <si>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</si>
  <si>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</si>
  <si>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</si>
  <si>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</si>
  <si>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</si>
  <si>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</si>
  <si>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</si>
  <si>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</si>
  <si>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</si>
  <si>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</si>
  <si>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</si>
  <si>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</si>
  <si>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</si>
  <si>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</si>
  <si>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</si>
  <si>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</si>
  <si>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</si>
  <si>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</si>
  <si>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</si>
  <si>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</si>
  <si>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</si>
  <si>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</si>
  <si>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</si>
  <si>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</si>
  <si>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</si>
  <si>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</si>
  <si>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</si>
  <si>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</si>
  <si>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</si>
  <si>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</si>
  <si>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</si>
  <si>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</si>
  <si>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</si>
  <si>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</si>
  <si>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</si>
  <si>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</si>
  <si>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</si>
  <si>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</si>
  <si>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</si>
  <si>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</si>
  <si>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</si>
  <si>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</si>
  <si>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</si>
  <si>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</si>
  <si>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</si>
  <si>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</si>
  <si>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</si>
  <si>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</si>
  <si>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</si>
  <si>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</si>
  <si>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</si>
  <si>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</si>
  <si>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</si>
  <si>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</si>
  <si>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</si>
  <si>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</si>
  <si>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</si>
  <si>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</si>
  <si>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</si>
  <si>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</si>
  <si>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</si>
  <si>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</si>
  <si>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</si>
  <si>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</si>
  <si>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</si>
  <si>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</si>
  <si>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</si>
  <si>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</si>
  <si>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</si>
  <si>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</si>
  <si>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</si>
  <si>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</si>
  <si>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</si>
  <si>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</si>
  <si>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</si>
  <si>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</si>
  <si>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</si>
  <si>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</si>
  <si>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</si>
  <si>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</si>
  <si>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</si>
  <si>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</si>
  <si>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</si>
  <si>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</si>
  <si>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</si>
  <si>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</si>
  <si>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</si>
  <si>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</si>
  <si>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</si>
  <si>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</si>
  <si>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</si>
  <si>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</si>
  <si>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</si>
  <si>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</si>
  <si>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</si>
  <si>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</si>
  <si>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</si>
  <si>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</si>
  <si>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</si>
  <si>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</si>
  <si>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</si>
  <si>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</si>
  <si>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</si>
  <si>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</si>
  <si>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</si>
  <si>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</si>
  <si>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</si>
  <si>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</si>
  <si>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</si>
  <si>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</si>
  <si>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</si>
  <si>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</si>
  <si>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</si>
  <si>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</si>
  <si>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</si>
  <si>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</si>
  <si>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</si>
  <si>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</si>
  <si>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</si>
  <si>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</si>
  <si>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</si>
  <si>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</si>
  <si>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</si>
  <si>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</si>
  <si>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</si>
  <si>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</si>
  <si>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</si>
  <si>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</si>
  <si>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</si>
  <si>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</si>
  <si>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</si>
  <si>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</si>
  <si>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</si>
  <si>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</si>
  <si>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</si>
  <si>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</si>
  <si>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</si>
  <si>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</si>
  <si>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</si>
  <si>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</si>
  <si>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</si>
  <si>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</si>
  <si>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</si>
  <si>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</si>
  <si>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</si>
  <si>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</si>
  <si>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</si>
  <si>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</si>
  <si>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</si>
  <si>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</si>
  <si>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</si>
  <si>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</si>
  <si>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</si>
  <si>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</si>
  <si>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</si>
  <si>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</si>
  <si>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</si>
  <si>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</si>
  <si>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</si>
  <si>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</si>
  <si>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</si>
  <si>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</si>
  <si>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</si>
  <si>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</si>
  <si>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</si>
  <si>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</si>
  <si>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</si>
  <si>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</si>
  <si>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</si>
  <si>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</si>
  <si>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</si>
  <si>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</si>
  <si>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</si>
  <si>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</si>
  <si>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</si>
  <si>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</si>
  <si>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</si>
  <si>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</si>
  <si>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</si>
  <si>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</si>
  <si>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</si>
  <si>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</si>
  <si>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</si>
  <si>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</si>
  <si>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</si>
  <si>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</si>
  <si>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</si>
  <si>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</si>
  <si>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</si>
  <si>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</si>
  <si>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</si>
  <si>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</si>
  <si>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</si>
  <si>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</si>
  <si>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</si>
  <si>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</si>
  <si>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</si>
  <si>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</si>
  <si>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</si>
  <si>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</si>
  <si>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</si>
  <si>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</si>
  <si>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</si>
  <si>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</si>
  <si>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</si>
  <si>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</si>
  <si>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</si>
  <si>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</si>
  <si>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</si>
  <si>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</si>
  <si>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</si>
  <si>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</si>
  <si>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</si>
  <si>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</si>
  <si>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</si>
  <si>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</si>
  <si>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</si>
  <si>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</si>
  <si>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</si>
  <si>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</si>
  <si>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</si>
  <si>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</si>
  <si>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</si>
  <si>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</si>
  <si>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</si>
  <si>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</si>
  <si>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</si>
  <si>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</si>
  <si>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</si>
  <si>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</si>
  <si>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</si>
  <si>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</si>
  <si>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</si>
  <si>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</si>
  <si>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</si>
  <si>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</si>
  <si>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</si>
  <si>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</si>
  <si>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</si>
  <si>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</si>
  <si>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</si>
  <si>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</si>
  <si>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</si>
  <si>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</si>
  <si>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</si>
  <si>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</si>
  <si>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</si>
  <si>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</si>
  <si>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</si>
  <si>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</si>
  <si>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</si>
  <si>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</si>
  <si>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</si>
  <si>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</si>
  <si>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</si>
  <si>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</si>
  <si>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</si>
  <si>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</si>
  <si>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</si>
  <si>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</si>
  <si>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</si>
  <si>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</si>
  <si>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</si>
  <si>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</si>
  <si>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</si>
  <si>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</si>
  <si>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</si>
  <si>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</si>
  <si>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</si>
  <si>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</si>
  <si>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</si>
  <si>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</si>
  <si>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</si>
  <si>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</si>
  <si>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</si>
  <si>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</si>
  <si>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</si>
  <si>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</si>
  <si>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</si>
  <si>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</si>
  <si>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</si>
  <si>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</si>
  <si>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</si>
  <si>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</si>
  <si>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</si>
  <si>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</si>
  <si>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</si>
  <si>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</si>
  <si>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</si>
  <si>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</si>
  <si>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</si>
  <si>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</si>
  <si>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</si>
  <si>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</si>
  <si>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</si>
  <si>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</si>
  <si>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</si>
  <si>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</si>
  <si>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</si>
  <si>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</si>
  <si>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</si>
  <si>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</si>
  <si>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</si>
  <si>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</si>
  <si>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</si>
  <si>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</si>
  <si>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</si>
  <si>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</si>
  <si>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</si>
  <si>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</si>
  <si>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</si>
  <si>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</si>
  <si>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</si>
  <si>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</si>
  <si>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</si>
  <si>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</si>
  <si>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</si>
  <si>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</si>
  <si>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</si>
  <si>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</si>
  <si>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</si>
  <si>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</si>
  <si>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</si>
  <si>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</si>
  <si>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</si>
  <si>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</si>
  <si>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</si>
  <si>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</si>
  <si>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</si>
  <si>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</si>
  <si>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</si>
  <si>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</si>
  <si>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</si>
  <si>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</si>
  <si>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</si>
  <si>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</si>
  <si>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</si>
  <si>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</si>
  <si>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</si>
  <si>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</si>
  <si>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</si>
  <si>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</si>
  <si>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</si>
  <si>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</si>
  <si>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</si>
  <si>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</si>
  <si>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</si>
  <si>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</si>
  <si>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</si>
  <si>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</si>
  <si>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</si>
  <si>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</si>
  <si>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</si>
  <si>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</si>
  <si>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</si>
  <si>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</si>
  <si>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</si>
  <si>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</si>
  <si>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</si>
  <si>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</si>
  <si>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</si>
  <si>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</si>
  <si>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</si>
  <si>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</si>
  <si>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</si>
  <si>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</si>
  <si>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</si>
  <si>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</si>
  <si>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</si>
  <si>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</si>
  <si>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</si>
  <si>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</si>
  <si>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</si>
  <si>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</si>
  <si>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</si>
  <si>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</si>
  <si>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</si>
  <si>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</si>
  <si>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</si>
  <si>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</si>
  <si>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</si>
  <si>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</si>
  <si>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</si>
  <si>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</si>
  <si>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</si>
  <si>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</si>
  <si>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</si>
  <si>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</si>
  <si>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</si>
  <si>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</si>
  <si>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</si>
  <si>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</si>
  <si>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</si>
  <si>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</si>
  <si>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</si>
  <si>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</si>
  <si>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</si>
  <si>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</si>
  <si>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</si>
  <si>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</si>
  <si>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</si>
  <si>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</si>
  <si>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</si>
  <si>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</si>
  <si>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</si>
  <si>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</si>
  <si>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</si>
  <si>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</si>
  <si>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</si>
  <si>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</si>
  <si>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</si>
  <si>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</si>
  <si>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</si>
  <si>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</si>
  <si>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</si>
  <si>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</si>
  <si>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</si>
  <si>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</si>
  <si>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</si>
  <si>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</si>
  <si>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</si>
  <si>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</si>
  <si>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</si>
  <si>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</si>
  <si>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</si>
  <si>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</si>
  <si>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</si>
  <si>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</si>
  <si>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</si>
  <si>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</si>
  <si>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</si>
  <si>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</si>
  <si>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</si>
  <si>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</si>
  <si>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</si>
  <si>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</si>
  <si>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</si>
  <si>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</si>
  <si>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</si>
  <si>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</si>
  <si>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</si>
  <si>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</si>
  <si>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</si>
  <si>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</si>
  <si>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</si>
  <si>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</si>
  <si>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</si>
  <si>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</si>
  <si>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</si>
  <si>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</si>
  <si>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</si>
  <si>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</si>
  <si>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</si>
  <si>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</si>
  <si>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</si>
  <si>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</si>
  <si>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</si>
  <si>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</si>
  <si>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</si>
  <si>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</si>
  <si>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</si>
  <si>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</si>
  <si>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</si>
  <si>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</si>
  <si>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</si>
  <si>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</si>
  <si>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</si>
  <si>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</si>
  <si>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</si>
  <si>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</si>
  <si>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</si>
  <si>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</si>
  <si>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</si>
  <si>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</si>
  <si>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</si>
  <si>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</si>
  <si>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</si>
  <si>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</si>
  <si>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</si>
  <si>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</si>
  <si>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</si>
  <si>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</si>
  <si>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</si>
  <si>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</si>
  <si>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</si>
  <si>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</si>
  <si>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</si>
  <si>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</si>
  <si>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</si>
  <si>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</si>
  <si>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</si>
  <si>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</si>
  <si>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</si>
  <si>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</si>
  <si>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</si>
  <si>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</si>
  <si>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</si>
  <si>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</si>
  <si>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</si>
  <si>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</si>
  <si>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</si>
  <si>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</si>
  <si>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</si>
  <si>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</si>
  <si>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</si>
  <si>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</si>
  <si>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</si>
  <si>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</si>
  <si>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</si>
  <si>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</si>
  <si>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</si>
  <si>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</si>
  <si>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</si>
  <si>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</si>
  <si>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</si>
  <si>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</si>
  <si>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</si>
  <si>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</si>
  <si>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</si>
  <si>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</si>
  <si>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</si>
  <si>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</si>
  <si>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</si>
  <si>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</si>
  <si>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</si>
  <si>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</si>
  <si>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</si>
  <si>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</si>
  <si>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</si>
  <si>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</si>
  <si>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</si>
  <si>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</si>
  <si>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</si>
  <si>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</si>
  <si>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</si>
  <si>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</si>
  <si>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</si>
  <si>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</si>
  <si>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</si>
  <si>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</si>
  <si>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</si>
  <si>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</si>
  <si>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</si>
  <si>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</si>
  <si>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</si>
  <si>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</si>
  <si>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</si>
  <si>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</si>
  <si>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</si>
  <si>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</si>
  <si>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</si>
  <si>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</si>
  <si>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</si>
  <si>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</si>
  <si>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</si>
  <si>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</si>
  <si>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</si>
  <si>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</si>
  <si>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</si>
  <si>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</si>
  <si>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</si>
  <si>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</si>
  <si>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</si>
  <si>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</si>
  <si>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</si>
  <si>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</si>
  <si>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</si>
  <si>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</si>
  <si>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</si>
  <si>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</si>
  <si>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</si>
  <si>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</si>
  <si>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</si>
  <si>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</si>
  <si>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</si>
  <si>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</si>
  <si>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</si>
  <si>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</si>
  <si>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</si>
  <si>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</si>
  <si>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</si>
  <si>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</si>
  <si>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</si>
  <si>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</si>
  <si>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</si>
  <si>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</si>
  <si>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</si>
  <si>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</si>
  <si>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</si>
  <si>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</si>
  <si>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</si>
  <si>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</si>
  <si>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</si>
  <si>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</si>
  <si>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</si>
  <si>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</si>
  <si>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</si>
  <si>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</si>
  <si>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</si>
  <si>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</si>
  <si>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</si>
  <si>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</si>
  <si>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</si>
  <si>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</si>
  <si>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</si>
  <si>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</si>
  <si>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</si>
  <si>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</si>
  <si>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</si>
  <si>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</si>
  <si>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</si>
  <si>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</si>
  <si>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</si>
  <si>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</si>
  <si>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</si>
  <si>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</si>
  <si>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</si>
  <si>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</si>
  <si>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</si>
  <si>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</si>
  <si>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</si>
  <si>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</si>
  <si>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</si>
  <si>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</si>
  <si>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</si>
  <si>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</si>
  <si>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</si>
  <si>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</si>
  <si>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</si>
  <si>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</si>
  <si>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</si>
  <si>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</si>
  <si>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</si>
  <si>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</si>
  <si>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</si>
  <si>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</si>
  <si>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</si>
  <si>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</si>
  <si>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</si>
  <si>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</si>
  <si>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</si>
  <si>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</si>
  <si>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</si>
  <si>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</si>
  <si>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</si>
  <si>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</si>
  <si>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</si>
  <si>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</si>
  <si>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</si>
  <si>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</si>
  <si>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</si>
  <si>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</si>
  <si>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</si>
  <si>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</si>
  <si>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</si>
  <si>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</si>
  <si>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</si>
  <si>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</si>
  <si>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</si>
  <si>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</si>
  <si>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</si>
  <si>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</si>
  <si>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</si>
  <si>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</si>
  <si>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</si>
  <si>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</si>
  <si>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</si>
  <si>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</si>
  <si>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</si>
  <si>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</si>
  <si>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</si>
  <si>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</si>
  <si>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</si>
  <si>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</si>
  <si>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</si>
  <si>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</si>
  <si>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</si>
  <si>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</si>
  <si>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</si>
  <si>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</si>
  <si>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</si>
  <si>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</si>
  <si>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</si>
  <si>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</si>
  <si>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</si>
  <si>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</si>
  <si>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</si>
  <si>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</si>
  <si>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</si>
  <si>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</si>
  <si>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</si>
  <si>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</si>
  <si>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</si>
  <si>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</si>
  <si>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</si>
  <si>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</si>
  <si>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</si>
  <si>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</si>
  <si>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</si>
  <si>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</si>
  <si>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</si>
  <si>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</si>
  <si>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</si>
  <si>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</si>
  <si>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</si>
  <si>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</si>
  <si>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</si>
  <si>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</si>
  <si>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</si>
  <si>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</si>
  <si>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</si>
  <si>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</si>
  <si>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</si>
  <si>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</si>
  <si>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</si>
  <si>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</si>
  <si>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</si>
  <si>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</si>
  <si>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</si>
  <si>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</si>
  <si>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</si>
  <si>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</si>
  <si>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</si>
  <si>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</si>
  <si>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</si>
  <si>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</si>
  <si>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</si>
  <si>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</si>
  <si>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</si>
  <si>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</si>
  <si>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</si>
  <si>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</si>
  <si>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</si>
  <si>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</si>
  <si>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</si>
  <si>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</si>
  <si>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</si>
  <si>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</si>
  <si>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</si>
  <si>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</si>
  <si>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</si>
  <si>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</si>
  <si>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</si>
  <si>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</si>
  <si>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</si>
  <si>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</si>
  <si>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</si>
  <si>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</si>
  <si>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</si>
  <si>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</si>
  <si>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</si>
  <si>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</si>
  <si>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</si>
  <si>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</si>
  <si>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</si>
  <si>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</si>
  <si>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</si>
  <si>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</si>
  <si>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</si>
  <si>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</si>
  <si>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</si>
  <si>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</si>
  <si>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</si>
  <si>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</si>
  <si>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</si>
  <si>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</si>
  <si>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</si>
  <si>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</si>
  <si>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</si>
  <si>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</si>
  <si>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</si>
  <si>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</si>
  <si>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</si>
  <si>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</si>
  <si>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</si>
  <si>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</si>
  <si>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</si>
  <si>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</si>
  <si>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</si>
  <si>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</si>
  <si>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</si>
  <si>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</si>
  <si>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</si>
  <si>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</si>
  <si>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</si>
  <si>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</si>
  <si>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</si>
  <si>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</si>
  <si>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</si>
  <si>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</si>
  <si>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</si>
  <si>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</si>
  <si>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</si>
  <si>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</si>
  <si>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</si>
  <si>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</si>
  <si>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</si>
  <si>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</si>
  <si>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</si>
  <si>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</si>
  <si>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</si>
  <si>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</si>
  <si>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</si>
  <si>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</si>
  <si>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</si>
  <si>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</si>
  <si>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</si>
  <si>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</si>
  <si>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</si>
  <si>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</si>
  <si>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</si>
  <si>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</si>
  <si>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</si>
  <si>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</si>
  <si>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</si>
  <si>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</si>
  <si>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</si>
  <si>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</si>
  <si>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</si>
  <si>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</si>
  <si>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</si>
  <si>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</si>
  <si>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</si>
  <si>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</si>
  <si>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</si>
  <si>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</si>
  <si>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</si>
  <si>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</si>
  <si>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</si>
  <si>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</si>
  <si>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</si>
  <si>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</si>
  <si>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</si>
  <si>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</si>
  <si>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</si>
  <si>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</si>
  <si>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</si>
  <si>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</si>
  <si>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</si>
  <si>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</si>
  <si>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</si>
  <si>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</si>
  <si>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</si>
  <si>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</si>
  <si>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</si>
  <si>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</si>
  <si>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</si>
  <si>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</si>
  <si>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</si>
  <si>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</si>
  <si>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</si>
  <si>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</si>
  <si>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</si>
  <si>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</si>
  <si>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</si>
  <si>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</si>
  <si>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</si>
  <si>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</si>
  <si>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</si>
  <si>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</si>
  <si>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</si>
  <si>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</si>
  <si>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</si>
  <si>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</si>
  <si>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</si>
  <si>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</si>
  <si>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</si>
  <si>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</si>
  <si>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</si>
  <si>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</si>
  <si>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</si>
  <si>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</si>
  <si>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</si>
  <si>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</si>
  <si>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</si>
  <si>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</si>
  <si>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</si>
  <si>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</si>
  <si>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</si>
  <si>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</si>
  <si>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</si>
  <si>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</si>
  <si>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</si>
  <si>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</si>
  <si>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</si>
  <si>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</si>
  <si>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</si>
  <si>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</si>
  <si>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</si>
  <si>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</si>
  <si>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</si>
  <si>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</si>
  <si>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</si>
  <si>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</si>
  <si>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</si>
  <si>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</si>
  <si>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</si>
  <si>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</si>
  <si>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</si>
  <si>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</si>
  <si>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</si>
  <si>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</si>
  <si>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</si>
  <si>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</si>
  <si>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</si>
  <si>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</si>
  <si>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</si>
  <si>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</si>
  <si>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</si>
  <si>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</si>
  <si>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</si>
  <si>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</si>
  <si>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</si>
  <si>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</si>
  <si>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</si>
  <si>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</si>
  <si>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</si>
  <si>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</si>
  <si>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</si>
  <si>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</si>
  <si>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</si>
  <si>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</si>
  <si>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</si>
  <si>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</si>
  <si>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</si>
  <si>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</si>
  <si>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</si>
  <si>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</si>
  <si>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</si>
  <si>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</si>
  <si>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</si>
  <si>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</si>
  <si>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</si>
  <si>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</si>
  <si>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</si>
  <si>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</si>
  <si>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</si>
  <si>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</si>
  <si>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</si>
  <si>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</si>
  <si>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</si>
  <si>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</si>
  <si>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</si>
  <si>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</si>
  <si>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</si>
  <si>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</si>
  <si>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</si>
  <si>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</si>
  <si>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</si>
  <si>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</si>
  <si>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</si>
  <si>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</si>
  <si>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</si>
  <si>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</si>
  <si>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</si>
  <si>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</si>
  <si>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</si>
  <si>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</si>
  <si>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</si>
  <si>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</si>
  <si>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</si>
  <si>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</si>
  <si>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</si>
  <si>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</si>
  <si>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</si>
  <si>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</si>
  <si>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</si>
  <si>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</si>
  <si>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</si>
  <si>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</si>
  <si>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</si>
  <si>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</si>
  <si>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</si>
  <si>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</si>
  <si>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</si>
  <si>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</si>
  <si>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</si>
  <si>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</si>
  <si>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</si>
  <si>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</si>
  <si>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</si>
  <si>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</si>
  <si>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</si>
  <si>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</si>
  <si>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</si>
  <si>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</si>
  <si>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</si>
  <si>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</si>
  <si>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</si>
  <si>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</si>
  <si>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</si>
  <si>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</si>
  <si>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</si>
  <si>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</si>
  <si>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</si>
  <si>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</si>
  <si>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</si>
  <si>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</si>
  <si>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</si>
  <si>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</si>
  <si>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</si>
  <si>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</si>
  <si>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</si>
  <si>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</si>
  <si>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</si>
  <si>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</si>
  <si>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</si>
  <si>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</si>
  <si>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</si>
  <si>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</si>
  <si>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</si>
  <si>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</si>
  <si>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</si>
  <si>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</si>
  <si>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</si>
  <si>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</si>
  <si>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</si>
  <si>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</si>
  <si>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</si>
  <si>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</si>
  <si>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</si>
  <si>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</si>
  <si>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</si>
  <si>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</si>
  <si>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</si>
  <si>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</si>
  <si>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</si>
  <si>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</si>
  <si>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</si>
  <si>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</si>
  <si>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</si>
  <si>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</si>
  <si>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</si>
  <si>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</si>
  <si>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</si>
  <si>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</si>
  <si>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</si>
  <si>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</si>
  <si>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</si>
  <si>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</si>
  <si>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</si>
  <si>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</si>
  <si>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</si>
  <si>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</si>
  <si>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</si>
  <si>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</si>
  <si>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</si>
  <si>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</si>
  <si>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</si>
  <si>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</si>
  <si>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</si>
  <si>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</si>
  <si>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</si>
  <si>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</si>
  <si>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</si>
  <si>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</si>
  <si>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</si>
  <si>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</si>
  <si>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</si>
  <si>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</si>
  <si>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</si>
  <si>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</si>
  <si>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</si>
  <si>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</si>
  <si>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</si>
  <si>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</si>
  <si>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</si>
  <si>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</si>
  <si>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</si>
  <si>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</si>
  <si>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</si>
  <si>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</si>
  <si>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</si>
  <si>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</si>
  <si>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</si>
  <si>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</si>
  <si>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</si>
  <si>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</si>
  <si>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</si>
  <si>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</si>
  <si>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</si>
  <si>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</si>
  <si>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</si>
  <si>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</si>
  <si>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</si>
  <si>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</si>
  <si>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</si>
  <si>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</si>
  <si>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</si>
  <si>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</si>
  <si>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</si>
  <si>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</si>
  <si>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</si>
  <si>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</si>
  <si>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</si>
  <si>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</si>
  <si>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</si>
  <si>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</si>
  <si>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</si>
  <si>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</si>
  <si>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</si>
  <si>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</si>
  <si>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</si>
  <si>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</si>
  <si>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</si>
  <si>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</si>
  <si>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</si>
  <si>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</si>
  <si>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</si>
  <si>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</si>
  <si>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</si>
  <si>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</si>
  <si>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</si>
  <si>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</si>
  <si>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</si>
  <si>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</si>
  <si>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</si>
  <si>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</si>
  <si>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</si>
  <si>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</si>
  <si>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</si>
  <si>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</si>
  <si>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</si>
  <si>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</si>
  <si>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</si>
  <si>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</si>
  <si>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</si>
  <si>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</si>
  <si>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</si>
  <si>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</si>
  <si>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</si>
  <si>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</si>
  <si>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</si>
  <si>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</si>
  <si>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</si>
  <si>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</si>
  <si>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</si>
  <si>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</si>
  <si>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</si>
  <si>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</si>
  <si>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</si>
  <si>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</si>
  <si>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</si>
  <si>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</si>
  <si>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</si>
  <si>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</si>
  <si>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</si>
  <si>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</si>
  <si>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</si>
  <si>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</si>
  <si>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</si>
  <si>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</si>
  <si>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</si>
  <si>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</si>
  <si>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</si>
  <si>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</si>
  <si>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</si>
  <si>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</si>
  <si>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</si>
  <si>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</si>
  <si>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</si>
  <si>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</si>
  <si>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</si>
  <si>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</si>
  <si>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</si>
  <si>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</si>
  <si>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</si>
  <si>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</si>
  <si>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</si>
  <si>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</si>
  <si>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</si>
  <si>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</si>
  <si>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</si>
  <si>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</si>
  <si>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</si>
  <si>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</si>
  <si>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</si>
  <si>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</si>
  <si>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</si>
  <si>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</si>
  <si>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</si>
  <si>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</si>
  <si>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</si>
  <si>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</si>
  <si>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</si>
  <si>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</si>
  <si>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</si>
  <si>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</si>
  <si>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</si>
  <si>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</si>
  <si>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</si>
  <si>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</si>
  <si>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</si>
  <si>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</si>
  <si>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</si>
  <si>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</si>
  <si>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</si>
  <si>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</si>
  <si>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</si>
  <si>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</si>
  <si>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</si>
  <si>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</si>
  <si>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</si>
  <si>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</si>
  <si>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</si>
  <si>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</si>
  <si>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</si>
  <si>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</si>
  <si>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</si>
  <si>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</si>
  <si>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</si>
  <si>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</si>
  <si>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</si>
  <si>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</si>
  <si>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</si>
  <si>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</si>
  <si>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</si>
  <si>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</si>
  <si>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</si>
  <si>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</si>
  <si>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</si>
  <si>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</si>
  <si>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</si>
  <si>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</si>
  <si>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</si>
  <si>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</si>
  <si>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</si>
  <si>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</si>
  <si>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</si>
  <si>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</si>
  <si>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</si>
  <si>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</si>
  <si>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</si>
  <si>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</si>
  <si>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</si>
  <si>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</si>
  <si>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</si>
  <si>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</si>
  <si>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</si>
  <si>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</si>
  <si>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</si>
  <si>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</si>
  <si>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</si>
  <si>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</si>
  <si>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</si>
  <si>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</si>
  <si>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</si>
  <si>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</si>
  <si>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</si>
  <si>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</si>
  <si>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</si>
  <si>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</si>
  <si>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</si>
  <si>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</si>
  <si>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</si>
  <si>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</si>
  <si>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</si>
  <si>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</si>
  <si>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</si>
  <si>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</si>
  <si>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</si>
  <si>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</si>
  <si>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</si>
  <si>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</si>
  <si>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</si>
  <si>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</si>
  <si>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</si>
  <si>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</si>
  <si>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</si>
  <si>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</si>
  <si>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</si>
  <si>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</si>
  <si>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</si>
  <si>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</si>
  <si>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</si>
  <si>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</si>
  <si>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</si>
  <si>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</si>
  <si>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</si>
  <si>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</si>
  <si>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</si>
  <si>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</si>
  <si>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</si>
  <si>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</si>
  <si>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</si>
  <si>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</si>
  <si>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</si>
  <si>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</si>
  <si>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</si>
  <si>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</si>
  <si>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</si>
  <si>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</si>
  <si>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</si>
  <si>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</si>
  <si>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</si>
  <si>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</si>
  <si>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</si>
  <si>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</si>
  <si>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</si>
  <si>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</si>
  <si>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</si>
  <si>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</si>
  <si>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</si>
  <si>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</si>
  <si>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</si>
  <si>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</si>
  <si>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</si>
  <si>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</si>
  <si>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</si>
  <si>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</si>
  <si>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</si>
  <si>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</si>
  <si>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</si>
  <si>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</si>
  <si>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</si>
  <si>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</si>
  <si>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</si>
  <si>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</si>
  <si>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</si>
  <si>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</si>
  <si>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</si>
  <si>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</si>
  <si>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</si>
  <si>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</si>
  <si>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</si>
  <si>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</si>
  <si>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</si>
  <si>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</si>
  <si>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</si>
  <si>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</si>
  <si>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</si>
  <si>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</si>
  <si>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</si>
  <si>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</si>
  <si>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</si>
  <si>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</si>
  <si>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</si>
  <si>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</si>
  <si>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</si>
  <si>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</si>
  <si>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</si>
  <si>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</si>
  <si>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</si>
  <si>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</si>
  <si>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</si>
  <si>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</si>
  <si>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</si>
  <si>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</si>
  <si>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</si>
  <si>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</si>
  <si>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</si>
  <si>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</si>
  <si>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</si>
  <si>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</si>
  <si>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</si>
  <si>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</si>
  <si>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</si>
  <si>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</si>
  <si>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</si>
  <si>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</si>
  <si>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</si>
  <si>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</si>
  <si>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</si>
  <si>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</si>
  <si>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</si>
  <si>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</si>
  <si>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</si>
  <si>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</si>
  <si>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</si>
  <si>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</si>
  <si>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</si>
  <si>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</si>
  <si>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</si>
  <si>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</si>
  <si>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</si>
  <si>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</si>
  <si>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</si>
  <si>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</si>
  <si>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</si>
  <si>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</si>
  <si>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</si>
  <si>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</si>
  <si>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</si>
  <si>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</si>
  <si>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</si>
  <si>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</si>
  <si>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</si>
  <si>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</si>
  <si>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</si>
  <si>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</si>
  <si>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</si>
  <si>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</si>
  <si>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</si>
  <si>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</si>
  <si>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</si>
  <si>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</si>
  <si>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</si>
  <si>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</si>
  <si>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</si>
  <si>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</si>
  <si>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</si>
  <si>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</si>
  <si>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</si>
  <si>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</si>
  <si>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</si>
  <si>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</si>
  <si>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</si>
  <si>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</si>
  <si>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</si>
  <si>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</si>
  <si>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</si>
  <si>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</si>
  <si>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</si>
  <si>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</si>
  <si>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</si>
  <si>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</si>
  <si>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</si>
  <si>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</si>
  <si>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</si>
  <si>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</si>
  <si>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</si>
  <si>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</si>
  <si>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</si>
  <si>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</si>
  <si>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</si>
  <si>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</si>
  <si>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</si>
  <si>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</si>
  <si>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</si>
  <si>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</si>
  <si>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</si>
  <si>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</si>
  <si>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</si>
  <si>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</si>
  <si>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</si>
  <si>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</si>
  <si>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</si>
  <si>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</si>
  <si>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</si>
  <si>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</si>
  <si>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</si>
  <si>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</si>
  <si>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</si>
  <si>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</si>
  <si>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</si>
  <si>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</si>
  <si>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</si>
  <si>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</si>
  <si>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</si>
  <si>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</si>
  <si>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</si>
  <si>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</si>
  <si>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</si>
  <si>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</si>
  <si>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</si>
  <si>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</si>
  <si>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</si>
  <si>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</si>
  <si>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</si>
  <si>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</si>
  <si>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</si>
  <si>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</si>
  <si>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</si>
  <si>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</si>
  <si>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</si>
  <si>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</si>
  <si>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</si>
  <si>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</si>
  <si>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</si>
  <si>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</si>
  <si>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</si>
  <si>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</si>
  <si>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</si>
  <si>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</si>
  <si>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</si>
  <si>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</si>
  <si>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</si>
  <si>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</si>
  <si>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</si>
  <si>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</si>
  <si>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</si>
  <si>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</si>
  <si>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</si>
  <si>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</si>
  <si>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</si>
  <si>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</si>
  <si>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</si>
  <si>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</si>
  <si>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</si>
  <si>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</si>
  <si>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</si>
  <si>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</si>
  <si>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</si>
  <si>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</si>
  <si>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</si>
  <si>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</si>
  <si>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</si>
  <si>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</si>
  <si>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</si>
  <si>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</si>
  <si>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</si>
  <si>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</si>
  <si>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</si>
  <si>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</si>
  <si>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</si>
  <si>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</si>
  <si>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</si>
  <si>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</si>
  <si>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</si>
  <si>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</si>
  <si>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</si>
  <si>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</si>
  <si>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</si>
  <si>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</si>
  <si>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</si>
  <si>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</si>
  <si>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</si>
  <si>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</si>
  <si>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</si>
  <si>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</si>
  <si>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</si>
  <si>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</si>
  <si>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</si>
  <si>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</si>
  <si>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</si>
  <si>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</si>
  <si>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</si>
  <si>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</si>
  <si>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</si>
  <si>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</si>
  <si>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</si>
  <si>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</si>
  <si>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</si>
  <si>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</si>
  <si>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</si>
  <si>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</si>
  <si>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</si>
  <si>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</si>
  <si>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</si>
  <si>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</si>
  <si>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</si>
  <si>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</si>
  <si>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</si>
  <si>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</si>
  <si>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</si>
  <si>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</si>
  <si>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</si>
  <si>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</si>
  <si>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</si>
  <si>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</si>
  <si>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</si>
  <si>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</si>
  <si>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</si>
  <si>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</si>
  <si>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</si>
  <si>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</si>
  <si>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</si>
  <si>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</si>
  <si>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</si>
  <si>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</si>
  <si>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</si>
  <si>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</si>
  <si>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</si>
  <si>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</si>
  <si>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</si>
  <si>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</si>
  <si>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</si>
  <si>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</si>
  <si>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</si>
  <si>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</si>
  <si>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</si>
  <si>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</si>
  <si>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</si>
  <si>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</si>
  <si>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</si>
  <si>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</si>
  <si>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</si>
  <si>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</si>
  <si>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</si>
  <si>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</si>
  <si>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</si>
  <si>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</si>
  <si>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</si>
  <si>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</si>
  <si>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</si>
  <si>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</si>
  <si>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</si>
  <si>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</si>
  <si>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</si>
  <si>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</si>
  <si>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</si>
  <si>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</si>
  <si>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</si>
  <si>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</si>
  <si>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</si>
  <si>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</si>
  <si>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</si>
  <si>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</si>
  <si>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</si>
  <si>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</si>
  <si>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</si>
  <si>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</si>
  <si>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</si>
  <si>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</si>
  <si>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</si>
  <si>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</si>
  <si>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</si>
  <si>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</si>
  <si>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</si>
  <si>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</si>
  <si>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</si>
  <si>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</si>
  <si>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</si>
  <si>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</si>
  <si>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</si>
  <si>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</si>
  <si>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</si>
  <si>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</si>
  <si>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</si>
  <si>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</si>
  <si>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</si>
  <si>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</si>
  <si>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</si>
  <si>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</si>
  <si>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</si>
  <si>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</si>
  <si>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</si>
  <si>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</si>
  <si>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</si>
  <si>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</si>
  <si>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</si>
  <si>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</si>
  <si>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</si>
  <si>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</si>
  <si>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</si>
  <si>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</si>
  <si>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</si>
  <si>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</si>
  <si>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</si>
  <si>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</si>
  <si>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</si>
  <si>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</si>
  <si>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</si>
  <si>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</si>
  <si>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</si>
  <si>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</si>
  <si>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</si>
  <si>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</si>
  <si>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</si>
  <si>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</si>
  <si>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</si>
  <si>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</si>
  <si>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</si>
  <si>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</si>
  <si>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</si>
  <si>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</si>
  <si>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</si>
  <si>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</si>
  <si>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</si>
  <si>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</si>
  <si>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</si>
  <si>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</si>
  <si>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</si>
  <si>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</si>
  <si>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</si>
  <si>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</si>
  <si>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</si>
  <si>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</si>
  <si>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</si>
  <si>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</si>
  <si>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</si>
  <si>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</si>
  <si>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</si>
  <si>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</si>
  <si>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</si>
  <si>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</si>
  <si>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</si>
  <si>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</si>
  <si>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</si>
  <si>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</si>
  <si>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</si>
  <si>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</si>
  <si>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</si>
  <si>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</si>
  <si>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</si>
  <si>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</si>
  <si>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</si>
  <si>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</si>
  <si>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</si>
  <si>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</si>
  <si>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</si>
  <si>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</si>
  <si>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</si>
  <si>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</si>
  <si>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</si>
  <si>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</si>
  <si>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</si>
  <si>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</si>
  <si>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</si>
  <si>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</si>
  <si>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</si>
  <si>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</si>
  <si>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</si>
  <si>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</si>
  <si>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</si>
  <si>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</si>
  <si>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</si>
  <si>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</si>
  <si>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</si>
  <si>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</si>
  <si>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</si>
  <si>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</si>
  <si>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</si>
  <si>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</si>
  <si>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</si>
  <si>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</si>
  <si>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</si>
  <si>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</si>
  <si>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</si>
  <si>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</si>
  <si>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</si>
  <si>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</si>
  <si>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</si>
  <si>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</si>
  <si>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</si>
  <si>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</si>
  <si>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</si>
  <si>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</si>
  <si>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</si>
  <si>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</si>
  <si>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</si>
  <si>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</si>
  <si>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</si>
  <si>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</si>
  <si>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</si>
  <si>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</si>
  <si>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</si>
  <si>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</si>
  <si>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</si>
  <si>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</si>
  <si>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</si>
  <si>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</si>
  <si>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</si>
  <si>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</si>
  <si>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</si>
  <si>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</si>
  <si>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</si>
  <si>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</si>
  <si>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</si>
  <si>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</si>
  <si>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</si>
  <si>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</si>
  <si>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</si>
  <si>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</si>
  <si>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</si>
  <si>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</si>
  <si>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</si>
  <si>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</si>
  <si>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</si>
  <si>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</si>
  <si>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</si>
  <si>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</si>
  <si>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</si>
  <si>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</si>
  <si>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</si>
  <si>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</si>
  <si>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</si>
  <si>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</si>
  <si>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</si>
  <si>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</si>
  <si>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</si>
  <si>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</si>
  <si>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</si>
  <si>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</si>
  <si>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</si>
  <si>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</si>
  <si>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</si>
  <si>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</si>
  <si>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</si>
  <si>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</si>
  <si>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</si>
  <si>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</si>
  <si>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</si>
  <si>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</si>
  <si>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</si>
  <si>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</si>
  <si>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</si>
  <si>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</si>
  <si>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</si>
  <si>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</si>
  <si>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</si>
  <si>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</si>
  <si>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</si>
  <si>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</si>
  <si>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</si>
  <si>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</si>
  <si>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</si>
  <si>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</si>
  <si>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</si>
  <si>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</si>
  <si>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</si>
  <si>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</si>
  <si>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</si>
  <si>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</si>
  <si>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</si>
  <si>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</si>
  <si>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</si>
  <si>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</si>
  <si>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</si>
  <si>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</si>
  <si>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</si>
  <si>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</si>
  <si>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</si>
  <si>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</si>
  <si>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</si>
  <si>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</si>
  <si>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</si>
  <si>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</si>
  <si>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</si>
  <si>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</si>
  <si>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</si>
  <si>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</si>
  <si>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</si>
  <si>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</si>
  <si>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</si>
  <si>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</si>
  <si>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</si>
  <si>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</si>
  <si>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</si>
  <si>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</si>
  <si>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</si>
  <si>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</si>
  <si>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</si>
  <si>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</si>
  <si>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</si>
  <si>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</si>
  <si>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</si>
  <si>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</si>
  <si>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</si>
  <si>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</si>
  <si>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</si>
  <si>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</si>
  <si>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</si>
  <si>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</si>
  <si>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</si>
  <si>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</si>
  <si>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</si>
  <si>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</si>
  <si>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</si>
  <si>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</si>
  <si>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</si>
  <si>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</si>
  <si>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</si>
  <si>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</si>
  <si>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</si>
  <si>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</si>
  <si>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</si>
  <si>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</si>
  <si>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</si>
  <si>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</si>
  <si>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</si>
  <si>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</si>
  <si>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</si>
  <si>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</si>
  <si>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</si>
  <si>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</si>
  <si>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</si>
  <si>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</si>
  <si>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</si>
  <si>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</si>
  <si>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</si>
  <si>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</si>
  <si>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</si>
  <si>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</si>
  <si>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</si>
  <si>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</si>
  <si>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</si>
  <si>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</si>
  <si>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</si>
  <si>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</si>
  <si>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</si>
  <si>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</si>
  <si>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</si>
  <si>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</si>
  <si>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</si>
  <si>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</si>
  <si>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</si>
  <si>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</si>
  <si>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</si>
  <si>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</si>
  <si>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</si>
  <si>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</si>
  <si>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</si>
  <si>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</si>
  <si>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</si>
  <si>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</si>
  <si>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</si>
  <si>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</si>
  <si>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</si>
  <si>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</si>
  <si>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</si>
  <si>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</si>
  <si>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</si>
  <si>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</si>
  <si>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</si>
  <si>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</si>
  <si>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</si>
  <si>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</si>
  <si>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</si>
  <si>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</si>
  <si>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</si>
  <si>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</si>
  <si>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</si>
  <si>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</si>
  <si>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</si>
  <si>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</si>
  <si>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</si>
  <si>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</si>
  <si>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</si>
  <si>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</si>
  <si>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</si>
  <si>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</si>
  <si>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</si>
  <si>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</si>
  <si>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</si>
  <si>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</si>
  <si>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</si>
  <si>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</si>
  <si>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</si>
  <si>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</si>
  <si>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</si>
  <si>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</si>
  <si>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</si>
  <si>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</si>
  <si>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</si>
  <si>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</si>
  <si>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</si>
  <si>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</si>
  <si>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</si>
  <si>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</si>
  <si>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</si>
  <si>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</si>
  <si>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</si>
  <si>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</si>
  <si>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</si>
  <si>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</si>
  <si>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</si>
  <si>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</si>
  <si>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</si>
  <si>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</si>
  <si>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</si>
  <si>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</si>
  <si>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</si>
  <si>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</si>
  <si>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</si>
  <si>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</si>
  <si>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</si>
  <si>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</si>
  <si>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</si>
  <si>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</si>
  <si>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</si>
  <si>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</si>
  <si>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</si>
  <si>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</si>
  <si>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</si>
  <si>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</si>
  <si>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</si>
  <si>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</si>
  <si>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</si>
  <si>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</si>
  <si>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</si>
  <si>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</si>
  <si>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</si>
  <si>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</si>
  <si>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</si>
  <si>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</si>
  <si>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</si>
  <si>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</si>
  <si>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</si>
  <si>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</si>
  <si>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</si>
  <si>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</si>
  <si>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</si>
  <si>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</si>
  <si>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</si>
  <si>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</si>
  <si>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</si>
  <si>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</si>
  <si>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</si>
  <si>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</si>
  <si>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</si>
  <si>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</si>
  <si>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</si>
  <si>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</si>
  <si>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</si>
  <si>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</si>
  <si>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</si>
  <si>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</si>
  <si>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</si>
  <si>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</si>
  <si>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</si>
  <si>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</si>
  <si>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</si>
  <si>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</si>
  <si>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</si>
  <si>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</si>
  <si>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</si>
  <si>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</si>
  <si>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</si>
  <si>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</si>
  <si>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</si>
  <si>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</si>
  <si>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</si>
  <si>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</si>
  <si>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</si>
  <si>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</si>
  <si>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</si>
  <si>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</si>
  <si>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</si>
  <si>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</si>
  <si>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</si>
  <si>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</si>
  <si>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</si>
  <si>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</si>
  <si>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</si>
  <si>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</si>
  <si>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</si>
  <si>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</si>
  <si>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</si>
  <si>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</si>
  <si>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</si>
  <si>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</si>
  <si>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</si>
  <si>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</si>
  <si>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</si>
  <si>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</si>
  <si>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</si>
  <si>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</si>
  <si>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</si>
  <si>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</si>
  <si>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</si>
  <si>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</si>
  <si>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</si>
  <si>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</si>
  <si>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</si>
  <si>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</si>
  <si>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</si>
  <si>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</si>
  <si>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</si>
  <si>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</si>
  <si>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</si>
  <si>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</si>
  <si>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</si>
  <si>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</si>
  <si>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</si>
  <si>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</si>
  <si>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</si>
  <si>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</si>
  <si>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</si>
  <si>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</si>
  <si>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</si>
  <si>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</si>
  <si>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</si>
  <si>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</si>
  <si>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</si>
  <si>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</si>
  <si>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</si>
  <si>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</si>
  <si>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</si>
  <si>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</si>
  <si>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</si>
  <si>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</si>
  <si>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</si>
  <si>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</si>
  <si>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</si>
  <si>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</si>
  <si>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</si>
  <si>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</si>
  <si>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</si>
  <si>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</si>
  <si>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</si>
  <si>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</si>
  <si>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</si>
  <si>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</si>
  <si>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</si>
  <si>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</si>
  <si>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</si>
  <si>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</si>
  <si>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</si>
  <si>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</si>
  <si>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</si>
  <si>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</si>
  <si>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</si>
  <si>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</si>
  <si>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</si>
  <si>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</si>
  <si>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</si>
  <si>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</si>
  <si>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</si>
  <si>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</si>
  <si>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</si>
  <si>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</si>
  <si>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</si>
  <si>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</si>
  <si>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</si>
  <si>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</si>
  <si>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</si>
  <si>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</si>
  <si>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</si>
  <si>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</si>
  <si>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</si>
  <si>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</si>
  <si>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</si>
  <si>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</si>
  <si>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</si>
  <si>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</si>
  <si>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</si>
  <si>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</si>
  <si>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</si>
  <si>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</si>
  <si>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</si>
  <si>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</si>
  <si>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</si>
  <si>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</si>
  <si>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</si>
  <si>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</si>
  <si>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</si>
  <si>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</si>
  <si>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</si>
  <si>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</si>
  <si>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</si>
  <si>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</si>
  <si>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</si>
  <si>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</si>
  <si>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</si>
  <si>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</si>
  <si>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</si>
  <si>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</si>
  <si>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</si>
  <si>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</si>
  <si>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</si>
  <si>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</si>
  <si>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</si>
  <si>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</si>
  <si>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</si>
  <si>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</si>
  <si>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</si>
  <si>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</si>
  <si>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</si>
  <si>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</si>
  <si>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</si>
  <si>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</si>
  <si>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</si>
  <si>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</si>
  <si>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</si>
  <si>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</si>
  <si>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</si>
  <si>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</si>
  <si>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</si>
  <si>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</si>
  <si>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</si>
  <si>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</si>
  <si>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</si>
  <si>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</si>
  <si>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</si>
  <si>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</si>
  <si>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</si>
  <si>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</si>
  <si>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</si>
  <si>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</si>
  <si>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</si>
  <si>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</si>
  <si>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</si>
  <si>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</si>
  <si>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</si>
  <si>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</si>
  <si>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</si>
  <si>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</si>
  <si>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</si>
  <si>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</si>
  <si>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</si>
  <si>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</si>
  <si>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</si>
  <si>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</si>
  <si>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</si>
  <si>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</si>
  <si>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</si>
  <si>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</si>
  <si>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</si>
  <si>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</si>
  <si>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</si>
  <si>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</si>
  <si>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</si>
  <si>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</si>
  <si>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</si>
  <si>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</si>
  <si>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</si>
  <si>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</si>
  <si>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</si>
  <si>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</si>
  <si>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</si>
  <si>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</si>
  <si>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</si>
  <si>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</si>
  <si>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</si>
  <si>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</si>
  <si>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</si>
  <si>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</si>
  <si>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</si>
  <si>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</si>
  <si>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</si>
  <si>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</si>
  <si>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</si>
  <si>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</si>
  <si>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</si>
  <si>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</si>
  <si>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</si>
  <si>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</si>
  <si>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</si>
  <si>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</si>
  <si>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</si>
  <si>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</si>
  <si>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</si>
  <si>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</si>
  <si>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</si>
  <si>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</si>
  <si>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</si>
  <si>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</si>
  <si>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</si>
  <si>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</si>
  <si>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</si>
  <si>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</si>
  <si>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</si>
  <si>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</si>
  <si>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</si>
  <si>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</si>
  <si>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</si>
  <si>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</si>
  <si>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</si>
  <si>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</si>
  <si>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</si>
  <si>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</si>
  <si>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</si>
  <si>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</si>
  <si>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</si>
  <si>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</si>
  <si>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</si>
  <si>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</si>
  <si>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</si>
  <si>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</si>
  <si>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</si>
  <si>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</si>
  <si>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</si>
  <si>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</si>
  <si>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</si>
  <si>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</si>
  <si>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</si>
  <si>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</si>
  <si>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</si>
  <si>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</si>
  <si>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</si>
  <si>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</si>
  <si>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</si>
  <si>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</si>
  <si>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</si>
  <si>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</si>
  <si>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</si>
  <si>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</si>
  <si>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</si>
  <si>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</si>
  <si>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</si>
  <si>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</si>
  <si>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</si>
  <si>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</si>
  <si>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</si>
  <si>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</si>
  <si>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</si>
  <si>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</si>
  <si>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</si>
  <si>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</si>
  <si>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</si>
  <si>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</si>
  <si>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</si>
  <si>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</si>
  <si>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</si>
  <si>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</si>
  <si>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</si>
  <si>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</si>
  <si>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</si>
  <si>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</si>
  <si>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</si>
  <si>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</si>
  <si>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</si>
  <si>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</si>
  <si>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</si>
  <si>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</si>
  <si>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</si>
  <si>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</si>
  <si>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</si>
  <si>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</si>
  <si>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</si>
  <si>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</si>
  <si>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</si>
  <si>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</si>
  <si>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</si>
  <si>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</si>
  <si>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</si>
  <si>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</si>
  <si>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</si>
  <si>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</si>
  <si>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</si>
  <si>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</si>
  <si>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</si>
  <si>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</si>
  <si>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</si>
  <si>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</si>
  <si>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</si>
  <si>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</si>
  <si>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</si>
  <si>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</si>
  <si>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</si>
  <si>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</si>
  <si>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</si>
  <si>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</si>
  <si>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</si>
  <si>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</si>
  <si>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</si>
  <si>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</si>
  <si>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</si>
  <si>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</si>
  <si>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</si>
  <si>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</si>
  <si>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</si>
  <si>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</si>
  <si>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</si>
  <si>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</si>
  <si>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</si>
  <si>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</si>
  <si>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</si>
  <si>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</si>
  <si>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</si>
  <si>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</si>
  <si>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</si>
  <si>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</si>
  <si>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</si>
  <si>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</si>
  <si>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</si>
  <si>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</si>
  <si>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</si>
  <si>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</si>
  <si>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</si>
  <si>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</si>
  <si>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</si>
  <si>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</si>
  <si>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</si>
  <si>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</si>
  <si>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</si>
  <si>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</si>
  <si>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</si>
  <si>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</si>
  <si>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</si>
  <si>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</si>
  <si>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</si>
  <si>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</si>
  <si>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</si>
  <si>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</si>
  <si>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</si>
  <si>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</si>
  <si>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</si>
  <si>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</si>
  <si>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</si>
  <si>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</si>
  <si>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</si>
  <si>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</si>
  <si>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</si>
  <si>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</si>
  <si>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</si>
  <si>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</si>
  <si>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</si>
  <si>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</si>
  <si>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</si>
  <si>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</si>
  <si>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</si>
  <si>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</si>
  <si>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</si>
  <si>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</si>
  <si>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</si>
  <si>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</si>
  <si>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</si>
  <si>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</si>
  <si>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</si>
  <si>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</si>
  <si>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</si>
  <si>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</si>
  <si>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</si>
  <si>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</si>
  <si>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</si>
  <si>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</si>
  <si>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</si>
  <si>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</si>
  <si>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</si>
  <si>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</si>
  <si>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</si>
  <si>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</si>
  <si>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</si>
  <si>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</si>
  <si>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</si>
  <si>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</si>
  <si>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</si>
  <si>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</si>
  <si>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</si>
  <si>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</si>
  <si>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</si>
  <si>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</si>
  <si>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</si>
  <si>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</si>
  <si>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</si>
  <si>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</si>
  <si>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</si>
  <si>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</si>
  <si>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</si>
  <si>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</si>
  <si>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</si>
  <si>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</si>
  <si>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</si>
  <si>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</si>
  <si>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</si>
  <si>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</si>
  <si>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</si>
  <si>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</si>
  <si>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</si>
  <si>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</si>
  <si>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</si>
  <si>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</si>
  <si>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</si>
  <si>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</si>
  <si>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</si>
  <si>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</si>
  <si>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</si>
  <si>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</si>
  <si>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</si>
  <si>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</si>
  <si>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</si>
  <si>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</si>
  <si>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</si>
  <si>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</si>
  <si>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</si>
  <si>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</si>
  <si>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</si>
  <si>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</si>
  <si>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</si>
  <si>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</si>
  <si>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</si>
  <si>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</si>
  <si>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</si>
  <si>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</si>
  <si>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</si>
  <si>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</si>
  <si>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</si>
  <si>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</si>
  <si>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</si>
  <si>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</si>
  <si>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</si>
  <si>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</si>
  <si>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</si>
  <si>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</si>
  <si>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</si>
  <si>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</si>
  <si>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</si>
  <si>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</si>
  <si>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</si>
  <si>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</si>
  <si>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</si>
  <si>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</si>
  <si>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</si>
  <si>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</si>
  <si>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</si>
  <si>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</si>
  <si>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</si>
  <si>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</si>
  <si>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</si>
  <si>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</si>
  <si>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</si>
  <si>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</si>
  <si>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</si>
  <si>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</si>
  <si>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</si>
  <si>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</si>
  <si>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</si>
  <si>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</si>
  <si>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</si>
  <si>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</si>
  <si>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</si>
  <si>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</si>
  <si>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</si>
  <si>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</si>
  <si>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</si>
  <si>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</si>
  <si>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</si>
  <si>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</si>
  <si>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</si>
  <si>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</si>
  <si>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</si>
  <si>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</si>
  <si>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</si>
  <si>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</si>
  <si>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</si>
  <si>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</si>
  <si>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</si>
  <si>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</si>
  <si>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</si>
  <si>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</si>
  <si>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</si>
  <si>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</si>
  <si>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</si>
  <si>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</si>
  <si>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</si>
  <si>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</si>
  <si>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</si>
  <si>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</si>
  <si>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</si>
  <si>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</si>
  <si>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</si>
  <si>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</si>
  <si>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</si>
  <si>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</si>
  <si>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</si>
  <si>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</si>
  <si>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</si>
  <si>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</si>
  <si>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</si>
  <si>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</si>
  <si>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</si>
  <si>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</si>
  <si>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</si>
  <si>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</si>
  <si>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</si>
  <si>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</si>
  <si>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</si>
  <si>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</si>
  <si>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</si>
  <si>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</si>
  <si>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</si>
  <si>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</si>
  <si>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</si>
  <si>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</si>
  <si>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</si>
  <si>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</si>
  <si>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</si>
  <si>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</si>
  <si>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</si>
  <si>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</si>
  <si>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</si>
  <si>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</si>
  <si>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</si>
  <si>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</si>
  <si>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</si>
  <si>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</si>
  <si>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</si>
  <si>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</si>
  <si>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</si>
  <si>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</si>
  <si>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</si>
  <si>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</si>
  <si>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</si>
  <si>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</si>
  <si>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</si>
  <si>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</si>
  <si>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</si>
  <si>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</si>
  <si>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</si>
  <si>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</si>
  <si>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</si>
  <si>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</si>
  <si>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</si>
  <si>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</si>
  <si>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</si>
  <si>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</si>
  <si>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</si>
  <si>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</si>
  <si>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</si>
  <si>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</si>
  <si>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</si>
  <si>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</si>
  <si>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</si>
  <si>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</si>
  <si>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</si>
  <si>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</si>
  <si>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</si>
  <si>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</si>
  <si>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</si>
  <si>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</si>
  <si>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</si>
  <si>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</si>
  <si>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</si>
  <si>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</si>
  <si>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</si>
  <si>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</si>
  <si>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</si>
  <si>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</si>
  <si>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</si>
  <si>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</si>
  <si>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</si>
  <si>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</si>
  <si>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</si>
  <si>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</si>
  <si>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</si>
  <si>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</si>
  <si>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</si>
  <si>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</si>
  <si>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</si>
  <si>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</si>
  <si>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</si>
  <si>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</si>
  <si>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</si>
  <si>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</si>
  <si>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</si>
  <si>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</si>
  <si>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</si>
  <si>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</si>
  <si>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</si>
  <si>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</si>
  <si>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</si>
  <si>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</si>
  <si>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</si>
  <si>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</si>
  <si>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</si>
  <si>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</si>
  <si>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</si>
  <si>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</si>
  <si>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</si>
  <si>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</si>
  <si>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</si>
  <si>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</si>
  <si>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</si>
  <si>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</si>
  <si>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</si>
  <si>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</si>
  <si>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</si>
  <si>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</si>
  <si>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</si>
  <si>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</si>
  <si>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</si>
  <si>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</si>
  <si>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</si>
  <si>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</si>
  <si>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</si>
  <si>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</si>
  <si>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</si>
  <si>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</si>
  <si>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</si>
  <si>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</si>
  <si>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</si>
  <si>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</si>
  <si>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</si>
  <si>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</si>
  <si>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</si>
  <si>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</si>
  <si>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</si>
  <si>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</si>
  <si>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</si>
  <si>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</si>
  <si>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</si>
  <si>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</si>
  <si>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</si>
  <si>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</si>
  <si>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</si>
  <si>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</si>
  <si>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</si>
  <si>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</si>
  <si>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</si>
  <si>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</si>
  <si>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</si>
  <si>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</si>
  <si>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</si>
  <si>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</si>
  <si>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</si>
  <si>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</si>
  <si>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</si>
  <si>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</si>
  <si>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</si>
  <si>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</si>
  <si>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</si>
  <si>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</si>
  <si>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</si>
  <si>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</si>
  <si>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</si>
  <si>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</si>
  <si>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</si>
  <si>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</si>
  <si>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</si>
  <si>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</si>
  <si>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</si>
  <si>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</si>
  <si>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</si>
  <si>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</si>
  <si>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</si>
  <si>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</si>
  <si>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</si>
  <si>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</si>
  <si>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</si>
  <si>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</si>
  <si>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</si>
  <si>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</si>
  <si>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</si>
  <si>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</si>
  <si>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</si>
  <si>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</si>
  <si>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</si>
  <si>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</si>
  <si>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</si>
  <si>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</si>
  <si>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</si>
  <si>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</si>
  <si>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</si>
  <si>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</si>
  <si>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</si>
  <si>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</si>
  <si>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</si>
  <si>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</si>
  <si>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</si>
  <si>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</si>
  <si>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</si>
  <si>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</si>
  <si>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</si>
  <si>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</si>
  <si>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</si>
  <si>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</si>
  <si>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</si>
  <si>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</si>
  <si>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</si>
  <si>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</si>
  <si>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</si>
  <si>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</si>
  <si>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</si>
  <si>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</si>
  <si>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</si>
  <si>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</si>
  <si>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</si>
  <si>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</si>
  <si>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</si>
  <si>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</si>
  <si>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</si>
  <si>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</si>
  <si>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</si>
  <si>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</si>
  <si>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</si>
  <si>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</si>
  <si>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</si>
  <si>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</si>
  <si>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</si>
  <si>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</si>
  <si>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</si>
  <si>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</si>
  <si>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</si>
  <si>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</si>
  <si>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</si>
  <si>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</si>
  <si>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</si>
  <si>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</si>
  <si>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</si>
  <si>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</si>
  <si>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</si>
  <si>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</si>
  <si>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</si>
  <si>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</si>
  <si>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</si>
  <si>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</si>
  <si>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</si>
  <si>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</si>
  <si>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</si>
  <si>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</si>
  <si>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</si>
  <si>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</si>
  <si>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</si>
  <si>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</si>
  <si>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</si>
  <si>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</si>
  <si>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</si>
  <si>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</si>
  <si>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</si>
  <si>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</si>
  <si>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</si>
  <si>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</si>
  <si>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</si>
  <si>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</si>
  <si>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</si>
  <si>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</si>
  <si>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</si>
  <si>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</si>
  <si>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</si>
  <si>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</si>
  <si>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</si>
  <si>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</si>
  <si>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</si>
  <si>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</si>
  <si>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</si>
  <si>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</si>
  <si>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</si>
  <si>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</si>
  <si>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</si>
  <si>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</si>
  <si>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</si>
  <si>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</si>
  <si>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</si>
  <si>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</si>
  <si>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</si>
  <si>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</si>
  <si>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</si>
  <si>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</si>
  <si>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</si>
  <si>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</si>
  <si>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</si>
  <si>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</si>
  <si>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</si>
  <si>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</si>
  <si>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</si>
  <si>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</si>
  <si>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</si>
  <si>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</si>
  <si>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</si>
  <si>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</si>
  <si>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</si>
  <si>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</si>
  <si>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</si>
  <si>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</si>
  <si>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</si>
  <si>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</si>
  <si>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</si>
  <si>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</si>
  <si>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</si>
  <si>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</si>
  <si>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</si>
  <si>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</si>
  <si>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</si>
  <si>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</si>
  <si>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</si>
  <si>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</si>
  <si>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</si>
  <si>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</si>
  <si>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</si>
  <si>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</si>
  <si>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</si>
  <si>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</si>
  <si>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</si>
  <si>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</si>
  <si>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</si>
  <si>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</si>
  <si>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</si>
  <si>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</si>
  <si>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</si>
  <si>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</si>
  <si>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</si>
  <si>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</si>
  <si>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</si>
  <si>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</si>
  <si>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</si>
  <si>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</si>
  <si>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</si>
  <si>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</si>
  <si>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</si>
  <si>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</si>
  <si>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</si>
  <si>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</si>
  <si>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</si>
  <si>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</si>
  <si>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</si>
  <si>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</si>
  <si>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</si>
  <si>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</si>
  <si>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</si>
  <si>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</si>
  <si>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</si>
  <si>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</si>
  <si>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</si>
  <si>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</si>
  <si>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</si>
  <si>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</si>
  <si>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</si>
  <si>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</si>
  <si>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</si>
  <si>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</si>
  <si>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</si>
  <si>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</si>
  <si>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</si>
  <si>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</si>
  <si>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</si>
  <si>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</si>
  <si>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</si>
  <si>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</si>
  <si>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</si>
  <si>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</si>
  <si>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</si>
  <si>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</si>
  <si>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</si>
  <si>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</si>
  <si>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</si>
  <si>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</si>
  <si>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</si>
  <si>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</si>
  <si>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</si>
  <si>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</si>
  <si>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</si>
  <si>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</si>
  <si>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</si>
  <si>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</si>
  <si>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</si>
  <si>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</si>
  <si>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</si>
  <si>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</si>
  <si>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</si>
  <si>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</si>
  <si>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</si>
  <si>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</si>
  <si>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</si>
  <si>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</si>
  <si>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</si>
  <si>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</si>
  <si>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</si>
  <si>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</si>
  <si>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</si>
  <si>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</si>
  <si>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</si>
  <si>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</si>
  <si>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</si>
  <si>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</si>
  <si>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</si>
  <si>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</si>
  <si>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</si>
  <si>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</si>
  <si>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</si>
  <si>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</si>
  <si>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</si>
  <si>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</si>
  <si>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</si>
  <si>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</si>
  <si>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</si>
  <si>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</si>
  <si>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</si>
  <si>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</si>
  <si>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</si>
  <si>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</si>
  <si>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</si>
  <si>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</si>
  <si>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</si>
  <si>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</si>
  <si>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</si>
  <si>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</si>
  <si>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</si>
  <si>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</si>
  <si>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</si>
  <si>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</si>
  <si>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</si>
  <si>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</si>
  <si>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</si>
  <si>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</si>
  <si>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</si>
  <si>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</si>
  <si>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</si>
  <si>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</si>
  <si>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</si>
  <si>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</si>
  <si>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</si>
  <si>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</si>
  <si>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</si>
  <si>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</si>
  <si>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</si>
  <si>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</si>
  <si>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</si>
  <si>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</si>
  <si>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</si>
  <si>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</si>
  <si>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</si>
  <si>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</si>
  <si>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</si>
  <si>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</si>
  <si>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</si>
  <si>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</si>
  <si>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</si>
  <si>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</si>
  <si>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</si>
  <si>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</si>
  <si>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</si>
  <si>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</si>
  <si>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</si>
  <si>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</si>
  <si>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</si>
  <si>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</si>
  <si>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</si>
  <si>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</si>
  <si>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</si>
  <si>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</si>
  <si>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</si>
  <si>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</si>
  <si>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</si>
  <si>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</si>
  <si>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</si>
  <si>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</si>
  <si>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</si>
  <si>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</si>
  <si>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</si>
  <si>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</si>
  <si>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</si>
  <si>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</si>
  <si>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</si>
  <si>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</si>
  <si>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</si>
  <si>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</si>
  <si>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</si>
  <si>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</si>
  <si>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</si>
  <si>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</si>
  <si>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</si>
  <si>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</si>
  <si>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</si>
  <si>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</si>
  <si>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</si>
  <si>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</si>
  <si>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</si>
  <si>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</si>
  <si>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</si>
  <si>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</si>
  <si>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</si>
  <si>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</si>
  <si>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</si>
  <si>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</si>
  <si>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</si>
  <si>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</si>
  <si>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</si>
  <si>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</si>
  <si>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</si>
  <si>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</si>
  <si>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</si>
  <si>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</si>
  <si>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</si>
  <si>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</si>
  <si>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</si>
  <si>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</si>
  <si>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</si>
  <si>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</si>
  <si>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</si>
  <si>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</si>
  <si>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</si>
  <si>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</si>
  <si>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</si>
  <si>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</si>
  <si>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</si>
  <si>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</si>
  <si>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</si>
  <si>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</si>
  <si>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</si>
  <si>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</si>
  <si>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</si>
  <si>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</si>
  <si>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</si>
  <si>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</si>
  <si>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</si>
  <si>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</si>
  <si>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</si>
  <si>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</si>
  <si>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</si>
  <si>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</si>
  <si>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</si>
  <si>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</si>
  <si>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</si>
  <si>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</si>
  <si>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</si>
  <si>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</si>
  <si>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</si>
  <si>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</si>
  <si>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</si>
  <si>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</si>
  <si>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</si>
  <si>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</si>
  <si>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</si>
  <si>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</si>
  <si>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</si>
  <si>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</si>
  <si>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</si>
  <si>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</si>
  <si>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</si>
  <si>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</si>
  <si>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</si>
  <si>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</si>
  <si>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</si>
  <si>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</si>
  <si>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</si>
  <si>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</si>
  <si>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</si>
  <si>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</si>
  <si>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</si>
  <si>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</si>
  <si>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</si>
  <si>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</si>
  <si>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</si>
  <si>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</si>
  <si>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</si>
  <si>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</si>
  <si>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</si>
  <si>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</si>
  <si>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</si>
  <si>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</si>
  <si>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</si>
  <si>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</si>
  <si>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</si>
  <si>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</si>
  <si>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</si>
  <si>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</si>
  <si>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</si>
  <si>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</si>
  <si>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</si>
  <si>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</si>
  <si>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</si>
  <si>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</si>
  <si>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</si>
  <si>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</si>
  <si>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</si>
  <si>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</si>
  <si>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</si>
  <si>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</si>
  <si>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</si>
  <si>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</si>
  <si>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</si>
  <si>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</si>
  <si>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</si>
  <si>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</si>
  <si>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</si>
  <si>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</si>
  <si>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</si>
  <si>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</si>
  <si>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</si>
  <si>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</si>
  <si>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</si>
  <si>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</si>
  <si>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</si>
  <si>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</si>
  <si>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</si>
  <si>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</si>
  <si>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</si>
  <si>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</si>
  <si>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</si>
  <si>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</si>
  <si>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</si>
  <si>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</si>
  <si>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</si>
  <si>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</si>
  <si>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</si>
  <si>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</si>
  <si>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</si>
  <si>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</si>
  <si>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</si>
  <si>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</si>
  <si>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</si>
  <si>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</si>
  <si>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</si>
  <si>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</si>
  <si>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</si>
  <si>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</si>
  <si>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</si>
  <si>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</si>
  <si>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</si>
  <si>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</si>
  <si>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</si>
  <si>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</si>
  <si>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</si>
  <si>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</si>
  <si>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</si>
  <si>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</si>
  <si>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</si>
  <si>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</si>
  <si>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</si>
  <si>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</si>
  <si>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</si>
  <si>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</si>
  <si>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</si>
  <si>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</si>
  <si>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</si>
  <si>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</si>
  <si>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</si>
  <si>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</si>
  <si>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</si>
  <si>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</si>
  <si>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</si>
  <si>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</si>
  <si>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</si>
  <si>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</si>
  <si>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</si>
  <si>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</si>
  <si>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</si>
  <si>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</si>
  <si>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</si>
  <si>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</si>
  <si>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</si>
  <si>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</si>
  <si>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</si>
  <si>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</si>
  <si>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</si>
  <si>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</si>
  <si>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</si>
  <si>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</si>
  <si>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</si>
  <si>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</si>
  <si>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</si>
  <si>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</si>
  <si>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</si>
  <si>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</si>
  <si>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</si>
  <si>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</si>
  <si>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</si>
  <si>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</si>
  <si>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</si>
  <si>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</si>
  <si>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</si>
  <si>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</si>
  <si>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</si>
  <si>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</si>
  <si>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</si>
  <si>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</si>
  <si>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</si>
  <si>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</si>
  <si>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</si>
  <si>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</si>
  <si>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</si>
  <si>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</si>
  <si>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</si>
  <si>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</si>
  <si>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</si>
  <si>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</si>
  <si>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</si>
  <si>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</si>
  <si>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</si>
  <si>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</si>
  <si>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</si>
  <si>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</si>
  <si>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</si>
  <si>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</si>
  <si>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</si>
  <si>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</si>
  <si>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</si>
  <si>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</si>
  <si>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</si>
  <si>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</si>
  <si>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</si>
  <si>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</si>
  <si>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</si>
  <si>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</si>
  <si>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</si>
  <si>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</si>
  <si>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</si>
  <si>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</si>
  <si>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</si>
  <si>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</si>
  <si>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</si>
  <si>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</si>
  <si>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</si>
  <si>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</si>
  <si>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</si>
  <si>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</si>
  <si>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</si>
  <si>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</si>
  <si>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</si>
  <si>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</si>
  <si>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</si>
  <si>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</si>
  <si>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</si>
  <si>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</si>
  <si>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</si>
  <si>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</si>
  <si>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</si>
  <si>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</si>
  <si>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</si>
  <si>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</si>
  <si>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</si>
  <si>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</si>
  <si>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</si>
  <si>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</si>
  <si>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</si>
  <si>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</si>
  <si>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</si>
  <si>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</si>
  <si>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</si>
  <si>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</si>
  <si>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</si>
  <si>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</si>
  <si>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</si>
  <si>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</si>
  <si>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</si>
  <si>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</si>
  <si>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</si>
  <si>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</si>
  <si>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</si>
  <si>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</si>
  <si>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</si>
  <si>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</si>
  <si>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</si>
  <si>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</si>
  <si>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</si>
  <si>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</si>
  <si>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</si>
  <si>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</si>
  <si>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</si>
  <si>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</si>
  <si>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</si>
  <si>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</si>
  <si>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</si>
  <si>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</si>
  <si>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</si>
  <si>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</si>
  <si>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</si>
  <si>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</si>
  <si>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</si>
  <si>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</si>
  <si>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</si>
  <si>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</si>
  <si>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</si>
  <si>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</si>
  <si>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</si>
  <si>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</si>
  <si>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</si>
  <si>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</si>
  <si>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</si>
  <si>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</si>
  <si>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</si>
  <si>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</si>
  <si>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</si>
  <si>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</si>
  <si>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</si>
  <si>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</si>
  <si>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</si>
  <si>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</si>
  <si>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</si>
  <si>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</si>
  <si>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</si>
  <si>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</si>
  <si>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</si>
  <si>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</si>
  <si>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</si>
  <si>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</si>
  <si>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</si>
  <si>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</si>
  <si>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</si>
  <si>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</si>
  <si>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</si>
  <si>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</si>
  <si>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</si>
  <si>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</si>
  <si>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</si>
  <si>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</si>
  <si>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</si>
  <si>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</si>
  <si>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</si>
  <si>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</si>
  <si>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</si>
  <si>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</si>
  <si>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</si>
  <si>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</si>
  <si>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</si>
  <si>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</si>
  <si>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</si>
  <si>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</si>
  <si>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</si>
  <si>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</si>
  <si>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</si>
  <si>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</si>
  <si>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</si>
  <si>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</si>
  <si>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</si>
  <si>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</si>
  <si>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</si>
  <si>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</si>
  <si>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</si>
  <si>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</si>
  <si>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</si>
  <si>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</si>
  <si>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</si>
  <si>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</si>
  <si>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</si>
  <si>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</si>
  <si>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</si>
  <si>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</si>
  <si>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</si>
  <si>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</si>
  <si>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</si>
  <si>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</si>
  <si>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</si>
  <si>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</si>
  <si>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</si>
  <si>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</si>
  <si>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</si>
  <si>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</si>
  <si>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</si>
  <si>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</si>
  <si>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</si>
  <si>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</si>
  <si>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</si>
  <si>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</si>
  <si>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</si>
  <si>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</si>
  <si>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</si>
  <si>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</si>
  <si>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</si>
  <si>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</si>
  <si>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</si>
  <si>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</si>
  <si>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</si>
  <si>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</si>
  <si>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</si>
  <si>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</si>
  <si>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</si>
  <si>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</si>
  <si>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</si>
  <si>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</si>
  <si>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</si>
  <si>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</si>
  <si>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</si>
  <si>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</si>
  <si>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</si>
  <si>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</si>
  <si>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</si>
  <si>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</si>
  <si>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</si>
  <si>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</si>
  <si>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</si>
  <si>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</si>
  <si>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</si>
  <si>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</si>
  <si>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</si>
  <si>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</si>
  <si>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</si>
  <si>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</si>
  <si>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</si>
  <si>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</si>
  <si>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</si>
  <si>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</si>
  <si>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</si>
  <si>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</si>
  <si>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</si>
  <si>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</si>
  <si>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</si>
  <si>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</si>
  <si>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</si>
  <si>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</si>
  <si>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</si>
  <si>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</si>
  <si>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</si>
  <si>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</si>
  <si>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</si>
  <si>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</si>
  <si>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</si>
  <si>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</si>
  <si>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</si>
  <si>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</si>
  <si>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</si>
  <si>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</si>
  <si>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</si>
  <si>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</si>
  <si>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</si>
  <si>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</si>
  <si>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</si>
  <si>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</si>
  <si>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</si>
  <si>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</si>
  <si>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</si>
  <si>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</si>
  <si>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</si>
  <si>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</si>
  <si>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</si>
  <si>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</si>
  <si>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</si>
  <si>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</si>
  <si>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</si>
  <si>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</si>
  <si>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</si>
  <si>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</si>
  <si>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</si>
  <si>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</si>
  <si>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</si>
  <si>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</si>
  <si>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</si>
  <si>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</si>
  <si>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</si>
  <si>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</si>
  <si>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</si>
  <si>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</si>
  <si>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</si>
  <si>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</si>
  <si>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</si>
  <si>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</si>
  <si>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</si>
  <si>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</si>
  <si>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</si>
  <si>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</si>
  <si>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</si>
  <si>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</si>
  <si>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</si>
  <si>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</si>
  <si>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</si>
  <si>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</si>
  <si>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</si>
  <si>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</si>
  <si>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</si>
  <si>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</si>
  <si>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</si>
  <si>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</si>
  <si>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</si>
  <si>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</si>
  <si>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</si>
  <si>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</si>
  <si>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</si>
  <si>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</si>
  <si>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</si>
  <si>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</si>
  <si>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</si>
  <si>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</si>
  <si>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</si>
  <si>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</si>
  <si>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</si>
  <si>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</si>
  <si>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</si>
  <si>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</si>
  <si>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</si>
  <si>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</si>
  <si>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</si>
  <si>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</si>
  <si>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</si>
  <si>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</si>
  <si>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</si>
  <si>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</si>
  <si>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</si>
  <si>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</si>
  <si>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</si>
  <si>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</si>
  <si>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</si>
  <si>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</si>
  <si>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</si>
  <si>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</si>
  <si>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</si>
  <si>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</si>
  <si>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</si>
  <si>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</si>
  <si>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</si>
  <si>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</si>
  <si>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</si>
  <si>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</si>
  <si>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</si>
  <si>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</si>
  <si>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</si>
  <si>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</si>
  <si>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</si>
  <si>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</si>
  <si>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</si>
  <si>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</si>
  <si>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</si>
  <si>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</si>
  <si>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</si>
  <si>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</si>
  <si>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</si>
  <si>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</si>
  <si>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</si>
  <si>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</si>
  <si>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</si>
  <si>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</si>
  <si>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</si>
  <si>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</si>
  <si>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</si>
  <si>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</si>
  <si>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</si>
  <si>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</si>
  <si>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</si>
  <si>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</si>
  <si>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</si>
  <si>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</si>
  <si>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</si>
  <si>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</si>
  <si>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</si>
  <si>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</si>
  <si>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</si>
  <si>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</si>
  <si>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</si>
  <si>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</si>
  <si>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</si>
  <si>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</si>
  <si>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</si>
  <si>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</si>
  <si>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</si>
  <si>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</si>
  <si>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</si>
  <si>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</si>
  <si>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</si>
  <si>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</si>
  <si>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</si>
  <si>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</si>
  <si>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</si>
  <si>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</si>
  <si>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</si>
  <si>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</si>
  <si>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</si>
  <si>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</si>
  <si>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</si>
  <si>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</si>
  <si>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</si>
  <si>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</si>
  <si>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</si>
  <si>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</si>
  <si>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</si>
  <si>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</si>
  <si>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</si>
  <si>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</si>
  <si>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</si>
  <si>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</si>
  <si>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</si>
  <si>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</si>
  <si>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</si>
  <si>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</si>
  <si>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</si>
  <si>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</si>
  <si>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</si>
  <si>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</si>
  <si>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</si>
  <si>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</si>
  <si>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</si>
  <si>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</si>
  <si>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</si>
  <si>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</si>
  <si>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</si>
  <si>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</si>
  <si>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</si>
  <si>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</si>
  <si>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</si>
  <si>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</si>
  <si>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</si>
  <si>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</si>
  <si>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</si>
  <si>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</si>
  <si>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</si>
  <si>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</si>
  <si>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</si>
  <si>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</si>
  <si>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</si>
  <si>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</si>
  <si>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</si>
  <si>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</si>
  <si>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</si>
  <si>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</si>
  <si>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</si>
  <si>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</si>
  <si>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</si>
  <si>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</si>
  <si>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</si>
  <si>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</si>
  <si>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</si>
  <si>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</si>
  <si>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</si>
  <si>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</si>
  <si>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</si>
  <si>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</si>
  <si>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</si>
  <si>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</si>
  <si>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</si>
  <si>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</si>
  <si>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</si>
  <si>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</si>
  <si>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</si>
  <si>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</si>
  <si>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</si>
  <si>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</si>
  <si>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</si>
  <si>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</si>
  <si>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</si>
  <si>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</si>
  <si>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</si>
  <si>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</si>
  <si>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</si>
  <si>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</si>
  <si>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</si>
  <si>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</si>
  <si>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</si>
  <si>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</si>
  <si>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</si>
  <si>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</si>
  <si>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</si>
  <si>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</si>
  <si>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</si>
  <si>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</si>
  <si>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</si>
  <si>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</si>
  <si>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</si>
  <si>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</si>
  <si>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</si>
  <si>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</si>
  <si>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</si>
  <si>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</si>
  <si>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</si>
  <si>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</si>
  <si>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</si>
  <si>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</si>
  <si>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</si>
  <si>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</si>
  <si>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</si>
  <si>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</si>
  <si>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</si>
  <si>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</si>
  <si>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</si>
  <si>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</si>
  <si>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</si>
  <si>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</si>
  <si>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</si>
  <si>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</si>
  <si>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</si>
  <si>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</si>
  <si>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</si>
  <si>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</si>
  <si>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</si>
  <si>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</si>
  <si>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</si>
  <si>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</si>
  <si>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</si>
  <si>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</si>
  <si>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</si>
  <si>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</si>
  <si>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</si>
  <si>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</si>
  <si>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</si>
  <si>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</si>
  <si>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</si>
  <si>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</si>
  <si>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</si>
  <si>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</si>
  <si>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</si>
  <si>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</si>
  <si>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</si>
  <si>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</si>
  <si>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</si>
  <si>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</si>
  <si>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</si>
  <si>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</si>
  <si>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</si>
  <si>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</si>
  <si>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</si>
  <si>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</si>
  <si>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</si>
  <si>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</si>
  <si>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</si>
  <si>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</si>
  <si>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</si>
  <si>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</si>
  <si>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</si>
  <si>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</si>
  <si>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</si>
  <si>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</si>
  <si>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</si>
  <si>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</si>
  <si>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</si>
  <si>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</si>
  <si>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</si>
  <si>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</si>
  <si>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</si>
  <si>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</si>
  <si>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</si>
  <si>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</si>
  <si>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</si>
  <si>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</si>
  <si>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</si>
  <si>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</si>
  <si>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</si>
  <si>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</si>
  <si>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</si>
  <si>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</si>
  <si>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</si>
  <si>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</si>
  <si>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</si>
  <si>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</si>
  <si>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</si>
  <si>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</si>
  <si>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</si>
  <si>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</si>
  <si>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</si>
  <si>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</si>
  <si>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</si>
  <si>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</si>
  <si>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</si>
  <si>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</si>
  <si>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</si>
  <si>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</si>
  <si>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</si>
  <si>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</si>
  <si>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</si>
  <si>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</si>
  <si>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</si>
  <si>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</si>
  <si>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</si>
  <si>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</si>
  <si>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</si>
  <si>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</si>
  <si>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</si>
  <si>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</si>
  <si>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</si>
  <si>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</si>
  <si>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</si>
  <si>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</si>
  <si>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</si>
  <si>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</si>
  <si>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</si>
  <si>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</si>
  <si>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</si>
  <si>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</si>
  <si>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</si>
  <si>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</si>
  <si>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</si>
  <si>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</si>
  <si>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</si>
  <si>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</si>
  <si>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</si>
  <si>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</si>
  <si>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</si>
  <si>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</si>
  <si>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</si>
  <si>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</si>
  <si>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</si>
  <si>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</si>
  <si>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</si>
  <si>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</si>
  <si>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</si>
  <si>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</si>
  <si>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</si>
  <si>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</si>
  <si>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</si>
  <si>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</si>
  <si>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</si>
  <si>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</si>
  <si>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</si>
  <si>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</si>
  <si>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</si>
  <si>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</si>
  <si>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</si>
  <si>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</si>
  <si>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</si>
  <si>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</si>
  <si>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</si>
  <si>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</si>
  <si>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</si>
  <si>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</si>
  <si>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</si>
  <si>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</si>
  <si>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</si>
  <si>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</si>
  <si>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</si>
  <si>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</si>
  <si>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</si>
  <si>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</si>
  <si>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</si>
  <si>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</si>
  <si>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</si>
  <si>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</si>
  <si>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</si>
  <si>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</si>
  <si>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</si>
  <si>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</si>
  <si>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</si>
  <si>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</si>
  <si>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</si>
  <si>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</si>
  <si>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</si>
  <si>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</si>
  <si>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</si>
  <si>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</si>
  <si>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</si>
  <si>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</si>
  <si>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</si>
  <si>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</si>
  <si>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</si>
  <si>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</si>
  <si>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</si>
  <si>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</si>
  <si>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</si>
  <si>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</si>
  <si>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</si>
  <si>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</si>
  <si>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</si>
  <si>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</si>
  <si>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</si>
  <si>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</si>
  <si>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</si>
  <si>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</si>
  <si>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</si>
  <si>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</si>
  <si>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</si>
  <si>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</si>
  <si>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</si>
  <si>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</si>
  <si>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</si>
  <si>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</si>
  <si>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</si>
  <si>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</si>
  <si>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</si>
  <si>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</si>
  <si>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</si>
  <si>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</si>
  <si>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</si>
  <si>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</si>
  <si>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</si>
  <si>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</si>
  <si>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</si>
  <si>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</si>
  <si>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</si>
  <si>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</si>
  <si>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</si>
  <si>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</si>
  <si>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</si>
  <si>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</si>
  <si>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</si>
  <si>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</si>
  <si>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</si>
  <si>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</si>
  <si>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</si>
  <si>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</si>
  <si>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</si>
  <si>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</si>
  <si>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</si>
  <si>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</si>
  <si>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</si>
  <si>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</si>
  <si>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</si>
  <si>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</si>
  <si>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</si>
  <si>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</si>
  <si>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</si>
  <si>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</si>
  <si>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</si>
  <si>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</si>
  <si>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</si>
  <si>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</si>
  <si>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</si>
  <si>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</si>
  <si>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</si>
  <si>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</si>
  <si>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</si>
  <si>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</si>
  <si>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</si>
  <si>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</si>
  <si>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</si>
  <si>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</si>
  <si>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</si>
  <si>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</si>
  <si>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</si>
  <si>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</si>
  <si>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</si>
  <si>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</si>
  <si>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</si>
  <si>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</si>
  <si>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</si>
  <si>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</si>
  <si>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</si>
  <si>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</si>
  <si>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</si>
  <si>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</si>
  <si>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</si>
  <si>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</si>
  <si>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</si>
  <si>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</si>
  <si>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</si>
  <si>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</si>
  <si>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</si>
  <si>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</si>
  <si>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</si>
  <si>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</si>
  <si>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</si>
  <si>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</si>
  <si>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</si>
  <si>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</si>
  <si>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</si>
  <si>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</si>
  <si>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</si>
  <si>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</si>
  <si>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</si>
  <si>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</si>
  <si>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</si>
  <si>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</si>
  <si>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</si>
  <si>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</si>
  <si>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</si>
  <si>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</si>
  <si>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</si>
  <si>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</si>
  <si>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</si>
  <si>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</si>
  <si>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</si>
  <si>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</si>
  <si>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</si>
  <si>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</si>
  <si>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</si>
  <si>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</si>
  <si>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</si>
  <si>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</si>
  <si>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</si>
  <si>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</si>
  <si>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</si>
  <si>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</si>
  <si>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</si>
  <si>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</si>
  <si>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</si>
  <si>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</si>
  <si>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</si>
  <si>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</si>
  <si>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</si>
  <si>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</si>
  <si>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</si>
  <si>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</si>
  <si>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</si>
  <si>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</si>
  <si>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</si>
  <si>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</si>
  <si>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</si>
  <si>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</si>
  <si>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</si>
  <si>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</si>
  <si>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</si>
  <si>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</si>
  <si>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</si>
  <si>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</si>
  <si>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</si>
  <si>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</si>
  <si>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</si>
  <si>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</si>
  <si>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</si>
  <si>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</si>
  <si>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</si>
  <si>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</si>
  <si>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</si>
  <si>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</si>
  <si>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</si>
  <si>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</si>
  <si>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</si>
  <si>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</si>
  <si>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</si>
  <si>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</si>
  <si>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</si>
  <si>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</si>
  <si>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</si>
  <si>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</si>
  <si>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</si>
  <si>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</si>
  <si>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</si>
  <si>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</si>
  <si>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</si>
  <si>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</si>
  <si>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</si>
  <si>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</si>
  <si>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</si>
  <si>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</si>
  <si>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</si>
  <si>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</si>
  <si>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</si>
  <si>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</si>
  <si>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</si>
  <si>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</si>
  <si>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</si>
  <si>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</si>
  <si>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</si>
  <si>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</si>
  <si>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</si>
  <si>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</si>
  <si>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</si>
  <si>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</si>
  <si>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</si>
  <si>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</si>
  <si>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</si>
  <si>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</si>
  <si>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</si>
  <si>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</si>
  <si>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</si>
  <si>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</si>
  <si>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</si>
  <si>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</si>
  <si>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</si>
  <si>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</si>
  <si>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</si>
  <si>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</si>
  <si>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</si>
  <si>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</si>
  <si>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</si>
  <si>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</si>
  <si>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</si>
  <si>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</si>
  <si>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</si>
  <si>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</si>
  <si>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</si>
  <si>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</si>
  <si>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</si>
  <si>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</si>
  <si>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</si>
  <si>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</si>
  <si>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</si>
  <si>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</si>
  <si>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</si>
  <si>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</si>
  <si>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</si>
  <si>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</si>
  <si>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</si>
  <si>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</si>
  <si>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</si>
  <si>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</si>
  <si>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</si>
  <si>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</si>
  <si>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</si>
  <si>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</si>
  <si>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</si>
  <si>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</si>
  <si>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</si>
  <si>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</si>
  <si>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</si>
  <si>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</si>
  <si>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</si>
  <si>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</si>
  <si>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</si>
  <si>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</si>
  <si>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</si>
  <si>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</si>
  <si>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</si>
  <si>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</si>
  <si>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</si>
  <si>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</si>
  <si>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</si>
  <si>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</si>
  <si>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</si>
  <si>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</si>
  <si>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</si>
  <si>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</si>
  <si>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</si>
  <si>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</si>
  <si>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</si>
  <si>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</si>
  <si>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</si>
  <si>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</si>
  <si>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</si>
  <si>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</si>
  <si>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</si>
  <si>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</si>
  <si>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</si>
  <si>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</si>
  <si>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</si>
  <si>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</si>
  <si>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</si>
  <si>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</si>
  <si>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</si>
  <si>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</si>
  <si>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</si>
  <si>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</si>
  <si>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</si>
  <si>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</si>
  <si>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</si>
  <si>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</si>
  <si>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</si>
  <si>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</si>
  <si>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</si>
  <si>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</si>
  <si>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</si>
  <si>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</si>
  <si>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</si>
  <si>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</si>
  <si>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</si>
  <si>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</si>
  <si>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</si>
  <si>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</si>
  <si>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</si>
  <si>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</si>
  <si>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</si>
  <si>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</si>
  <si>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</si>
  <si>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</si>
  <si>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</si>
  <si>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</si>
  <si>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</si>
  <si>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</si>
  <si>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</si>
  <si>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</si>
  <si>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</si>
  <si>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</si>
  <si>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</si>
  <si>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</si>
  <si>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</si>
  <si>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</si>
  <si>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</si>
  <si>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</si>
  <si>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</si>
  <si>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</si>
  <si>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</si>
  <si>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</si>
  <si>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</si>
  <si>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</si>
  <si>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</si>
  <si>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</si>
  <si>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</si>
  <si>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</si>
  <si>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</si>
  <si>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</si>
  <si>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</si>
  <si>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</si>
  <si>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</si>
  <si>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</si>
  <si>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</si>
  <si>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</si>
  <si>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</si>
  <si>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</si>
  <si>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</si>
  <si>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</si>
  <si>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</si>
  <si>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</si>
  <si>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</si>
  <si>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</si>
  <si>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</si>
  <si>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</si>
  <si>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</si>
  <si>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</si>
  <si>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</si>
  <si>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</si>
  <si>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</si>
  <si>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</si>
  <si>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</si>
  <si>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</si>
  <si>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</si>
  <si>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</si>
  <si>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</si>
  <si>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</si>
  <si>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</si>
  <si>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</si>
  <si>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</si>
  <si>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</si>
  <si>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</si>
  <si>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</si>
  <si>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</si>
  <si>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</si>
  <si>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</si>
  <si>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</si>
  <si>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</si>
  <si>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</si>
  <si>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</si>
  <si>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</si>
  <si>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</si>
  <si>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</si>
  <si>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</si>
  <si>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</si>
  <si>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</si>
  <si>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</si>
  <si>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</si>
  <si>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</si>
  <si>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</si>
  <si>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</si>
  <si>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</si>
  <si>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</si>
  <si>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</si>
  <si>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</si>
  <si>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</si>
  <si>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</si>
  <si>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</si>
  <si>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</si>
  <si>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</si>
  <si>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</si>
  <si>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</si>
  <si>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</si>
  <si>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</si>
  <si>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</si>
  <si>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</si>
  <si>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</si>
  <si>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</si>
  <si>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</si>
  <si>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</si>
  <si>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</si>
  <si>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</si>
  <si>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</si>
  <si>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</si>
  <si>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</si>
  <si>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</si>
  <si>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</si>
  <si>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</si>
  <si>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</si>
  <si>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</si>
  <si>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</si>
  <si>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</si>
  <si>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</si>
  <si>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</si>
  <si>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</si>
  <si>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</si>
  <si>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</si>
  <si>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</si>
  <si>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</si>
  <si>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</si>
  <si>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</si>
  <si>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</si>
  <si>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</si>
  <si>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</si>
  <si>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</si>
  <si>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</si>
  <si>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</si>
  <si>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</si>
  <si>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</si>
  <si>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</si>
  <si>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</si>
  <si>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</si>
  <si>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</si>
  <si>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</si>
  <si>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</si>
  <si>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</si>
  <si>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</si>
  <si>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</si>
  <si>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</si>
  <si>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</si>
  <si>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</si>
  <si>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</si>
  <si>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</si>
  <si>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</si>
  <si>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</si>
  <si>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</si>
  <si>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</si>
  <si>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</si>
  <si>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</si>
  <si>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</si>
  <si>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</si>
  <si>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</si>
  <si>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</si>
  <si>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</si>
  <si>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</si>
  <si>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</si>
  <si>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</si>
  <si>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</si>
  <si>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</si>
  <si>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</si>
  <si>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</si>
  <si>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</si>
  <si>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</si>
  <si>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</si>
  <si>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</si>
  <si>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</si>
  <si>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</si>
  <si>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</si>
  <si>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</si>
  <si>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</si>
  <si>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</si>
  <si>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</si>
  <si>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</si>
  <si>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</si>
  <si>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</si>
  <si>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</si>
  <si>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</si>
  <si>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</si>
  <si>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</si>
  <si>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</si>
  <si>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</si>
  <si>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</si>
  <si>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</si>
  <si>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</si>
  <si>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</si>
  <si>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</si>
  <si>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</si>
  <si>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</si>
  <si>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</si>
  <si>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</si>
  <si>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</si>
  <si>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</si>
  <si>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</si>
  <si>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</si>
  <si>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</si>
  <si>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</si>
  <si>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</si>
  <si>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</si>
  <si>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</si>
  <si>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</si>
  <si>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</si>
  <si>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</si>
  <si>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</si>
  <si>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</si>
  <si>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</si>
  <si>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</si>
  <si>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</si>
  <si>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</si>
  <si>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</si>
  <si>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</si>
  <si>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</si>
  <si>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</si>
  <si>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</si>
  <si>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</si>
  <si>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</si>
  <si>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</si>
  <si>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</si>
  <si>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</si>
  <si>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</si>
  <si>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</si>
  <si>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</si>
  <si>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</si>
  <si>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</si>
  <si>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</si>
  <si>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</si>
  <si>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</si>
  <si>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</si>
  <si>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</si>
  <si>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</si>
  <si>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</si>
  <si>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</si>
  <si>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</si>
  <si>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</si>
  <si>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</si>
  <si>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</si>
  <si>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</si>
  <si>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</si>
  <si>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</si>
  <si>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</si>
  <si>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</si>
  <si>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</si>
  <si>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</si>
  <si>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</si>
  <si>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</si>
  <si>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</si>
  <si>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</si>
  <si>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</si>
  <si>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</si>
  <si>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</si>
  <si>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</si>
  <si>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</si>
  <si>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</si>
  <si>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</si>
  <si>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</si>
  <si>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</si>
  <si>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</si>
  <si>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</si>
  <si>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</si>
  <si>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</si>
  <si>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</si>
  <si>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</si>
  <si>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</si>
  <si>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</si>
  <si>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</si>
  <si>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</si>
  <si>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</si>
  <si>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</si>
  <si>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</si>
  <si>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</si>
  <si>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</si>
  <si>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</si>
  <si>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</si>
  <si>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</si>
  <si>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</si>
  <si>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</si>
  <si>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</si>
  <si>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</si>
  <si>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</si>
  <si>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</si>
  <si>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</si>
  <si>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</si>
  <si>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</si>
  <si>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</si>
  <si>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</si>
  <si>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</si>
  <si>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</si>
  <si>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</si>
  <si>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</si>
  <si>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</si>
  <si>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</si>
  <si>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</si>
  <si>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</si>
  <si>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</si>
  <si>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</si>
  <si>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</si>
  <si>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</si>
  <si>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</si>
  <si>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</si>
  <si>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</si>
  <si>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</si>
  <si>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</si>
  <si>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</si>
  <si>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</si>
  <si>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</si>
  <si>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</si>
  <si>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</si>
  <si>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</si>
  <si>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</si>
  <si>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</si>
  <si>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</si>
  <si>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</si>
  <si>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</si>
  <si>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</si>
  <si>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</si>
  <si>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</si>
  <si>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</si>
  <si>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</si>
  <si>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</si>
  <si>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</si>
  <si>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</si>
  <si>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</si>
  <si>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</si>
  <si>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</si>
  <si>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</si>
  <si>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</si>
  <si>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</si>
  <si>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</si>
  <si>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</si>
  <si>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</si>
  <si>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</si>
  <si>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</si>
  <si>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</si>
  <si>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</si>
  <si>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</si>
  <si>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</si>
  <si>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</si>
  <si>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</si>
  <si>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</si>
  <si>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</si>
  <si>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</si>
  <si>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</si>
  <si>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</si>
  <si>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</si>
  <si>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</si>
  <si>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</si>
  <si>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</si>
  <si>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</si>
  <si>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</si>
  <si>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</si>
  <si>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</si>
  <si>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</si>
  <si>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</si>
  <si>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</si>
  <si>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</si>
  <si>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</si>
  <si>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</si>
  <si>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</si>
  <si>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</si>
  <si>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</si>
  <si>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</si>
  <si>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</si>
  <si>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</si>
  <si>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</si>
  <si>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</si>
  <si>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</si>
  <si>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</si>
  <si>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</si>
  <si>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</si>
  <si>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</si>
  <si>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</si>
  <si>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</si>
  <si>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</si>
  <si>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</si>
  <si>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</si>
  <si>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</si>
  <si>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</si>
  <si>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</si>
  <si>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</si>
  <si>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</si>
  <si>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</si>
  <si>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</si>
  <si>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</si>
  <si>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</si>
  <si>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</si>
  <si>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</si>
  <si>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</si>
  <si>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</si>
  <si>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</si>
  <si>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</si>
  <si>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</si>
  <si>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</si>
  <si>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</si>
  <si>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</si>
  <si>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</si>
  <si>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</si>
  <si>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</si>
  <si>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</si>
  <si>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</si>
  <si>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</si>
  <si>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</si>
  <si>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</si>
  <si>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</si>
  <si>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</si>
  <si>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</si>
  <si>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</si>
  <si>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</si>
  <si>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</si>
  <si>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</si>
  <si>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</si>
  <si>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</si>
  <si>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</si>
  <si>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</si>
  <si>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</si>
  <si>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</si>
  <si>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</si>
  <si>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</si>
  <si>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</si>
  <si>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</si>
  <si>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</si>
  <si>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</si>
  <si>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</si>
  <si>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</si>
  <si>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</si>
  <si>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</si>
  <si>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</si>
  <si>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</si>
  <si>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</si>
  <si>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</si>
  <si>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</si>
  <si>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</si>
  <si>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</si>
  <si>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</si>
  <si>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</si>
  <si>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</si>
  <si>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</si>
  <si>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</si>
  <si>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</si>
  <si>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</si>
  <si>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</si>
  <si>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</si>
  <si>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</si>
  <si>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</si>
  <si>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</si>
  <si>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</si>
  <si>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</si>
  <si>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</si>
  <si>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</si>
  <si>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</si>
  <si>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</si>
  <si>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</si>
  <si>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</si>
  <si>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</si>
  <si>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</si>
  <si>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</si>
  <si>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</si>
  <si>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</si>
  <si>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</si>
  <si>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</si>
  <si>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</si>
  <si>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</si>
  <si>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</si>
  <si>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</si>
  <si>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</si>
  <si>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</si>
  <si>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</si>
  <si>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</si>
  <si>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</si>
  <si>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</si>
  <si>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</si>
  <si>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</si>
  <si>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</si>
  <si>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</si>
  <si>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</si>
  <si>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</si>
  <si>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</si>
  <si>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</si>
  <si>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</si>
  <si>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</si>
  <si>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</si>
  <si>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</si>
  <si>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</si>
  <si>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</si>
  <si>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</si>
  <si>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</si>
  <si>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</si>
  <si>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</si>
  <si>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</si>
  <si>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</si>
  <si>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</si>
  <si>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</si>
  <si>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</si>
  <si>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</si>
  <si>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</si>
  <si>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</si>
  <si>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</si>
  <si>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</si>
  <si>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</si>
  <si>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</si>
  <si>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</si>
  <si>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</si>
  <si>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</si>
  <si>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</si>
  <si>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</si>
  <si>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</si>
  <si>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</si>
  <si>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</si>
  <si>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</si>
  <si>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</si>
  <si>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</si>
  <si>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</si>
  <si>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</si>
  <si>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</si>
  <si>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</si>
  <si>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</si>
  <si>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</si>
  <si>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</si>
  <si>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</si>
  <si>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</si>
  <si>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</si>
  <si>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</si>
  <si>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</si>
  <si>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</si>
  <si>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</si>
  <si>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</si>
  <si>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</si>
  <si>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</si>
  <si>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</si>
  <si>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</si>
  <si>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</si>
  <si>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</si>
  <si>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</si>
  <si>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</si>
  <si>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</si>
  <si>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</si>
  <si>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</si>
  <si>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</si>
  <si>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</si>
  <si>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</si>
  <si>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</si>
  <si>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</si>
  <si>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</si>
  <si>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</si>
  <si>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</si>
  <si>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</si>
  <si>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</si>
  <si>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</si>
  <si>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</si>
  <si>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</si>
  <si>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</si>
  <si>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</si>
  <si>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</si>
  <si>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</si>
  <si>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</si>
  <si>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</si>
  <si>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</si>
  <si>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</si>
  <si>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</si>
  <si>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</si>
  <si>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</si>
  <si>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</si>
  <si>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</si>
  <si>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</si>
  <si>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</si>
  <si>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</si>
  <si>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</si>
  <si>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</si>
  <si>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</si>
  <si>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</si>
  <si>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</si>
  <si>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</si>
  <si>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</si>
  <si>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</si>
  <si>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</si>
  <si>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</si>
  <si>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</si>
  <si>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</si>
  <si>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</si>
  <si>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</si>
  <si>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</si>
  <si>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</si>
  <si>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</si>
  <si>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</si>
  <si>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</si>
  <si>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</si>
  <si>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</si>
  <si>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</si>
  <si>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</si>
  <si>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</si>
  <si>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</si>
  <si>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</si>
  <si>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</si>
  <si>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</si>
  <si>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</si>
  <si>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</si>
  <si>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</si>
  <si>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</si>
  <si>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</si>
  <si>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</si>
  <si>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</si>
  <si>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</si>
  <si>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</si>
  <si>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</si>
  <si>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</si>
  <si>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</si>
  <si>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</si>
  <si>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</si>
  <si>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</si>
  <si>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</si>
  <si>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</si>
  <si>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</si>
  <si>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</si>
  <si>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</si>
  <si>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</si>
  <si>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</si>
  <si>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</si>
  <si>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</si>
  <si>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</si>
  <si>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</si>
  <si>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</si>
  <si>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</si>
  <si>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</si>
  <si>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</si>
  <si>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</si>
  <si>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</si>
  <si>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</si>
  <si>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</si>
  <si>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</si>
  <si>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</si>
  <si>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</si>
  <si>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</si>
  <si>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</si>
  <si>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</si>
  <si>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</si>
  <si>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</si>
  <si>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</si>
  <si>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</si>
  <si>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</si>
  <si>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</si>
  <si>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</si>
  <si>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</si>
  <si>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</si>
  <si>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</si>
  <si>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</si>
  <si>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</si>
  <si>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</si>
  <si>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</si>
  <si>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</si>
  <si>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</si>
  <si>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</si>
  <si>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</si>
  <si>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</si>
  <si>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</si>
  <si>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</si>
  <si>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</si>
  <si>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</si>
  <si>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</si>
  <si>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</si>
  <si>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</si>
  <si>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</si>
  <si>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</si>
  <si>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</si>
  <si>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</si>
  <si>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</si>
  <si>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</si>
  <si>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</si>
  <si>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</si>
  <si>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</si>
  <si>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</si>
  <si>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</si>
  <si>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</si>
  <si>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</si>
  <si>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</si>
  <si>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</si>
  <si>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</si>
  <si>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</si>
  <si>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</si>
  <si>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</si>
  <si>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</si>
  <si>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</si>
  <si>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</si>
  <si>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</si>
  <si>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</si>
  <si>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</si>
  <si>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</si>
  <si>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</si>
  <si>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</si>
  <si>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</si>
  <si>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</si>
  <si>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</si>
  <si>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</si>
  <si>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</si>
  <si>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</si>
  <si>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</si>
  <si>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</si>
  <si>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</si>
  <si>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</si>
  <si>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</si>
  <si>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</si>
  <si>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</si>
  <si>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</si>
  <si>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</si>
  <si>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</si>
  <si>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</si>
  <si>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</si>
  <si>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</si>
  <si>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</si>
  <si>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</si>
  <si>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</si>
  <si>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</si>
  <si>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</si>
  <si>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</si>
  <si>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</si>
  <si>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</si>
  <si>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</si>
  <si>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</si>
  <si>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</si>
  <si>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</si>
  <si>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</si>
  <si>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</si>
  <si>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</si>
  <si>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</si>
  <si>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</si>
  <si>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</si>
  <si>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</si>
  <si>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</si>
  <si>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</si>
  <si>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</si>
  <si>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</si>
  <si>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</si>
  <si>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</si>
  <si>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</si>
  <si>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</si>
  <si>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</si>
  <si>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</si>
  <si>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</si>
  <si>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</si>
  <si>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</si>
  <si>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</si>
  <si>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</si>
  <si>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</si>
  <si>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</si>
  <si>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</si>
  <si>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</si>
  <si>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</si>
  <si>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</si>
  <si>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</si>
  <si>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</si>
  <si>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</si>
  <si>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</si>
  <si>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</si>
  <si>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</si>
  <si>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</si>
  <si>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</si>
  <si>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</si>
  <si>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</si>
  <si>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</si>
  <si>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</si>
  <si>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</si>
  <si>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</si>
  <si>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</si>
  <si>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</si>
  <si>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</si>
  <si>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</si>
  <si>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</si>
  <si>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</si>
  <si>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</si>
  <si>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</si>
  <si>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</si>
  <si>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</si>
  <si>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</si>
  <si>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</si>
  <si>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</si>
  <si>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</si>
  <si>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</si>
  <si>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</si>
  <si>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</si>
  <si>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</si>
  <si>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</si>
  <si>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</si>
  <si>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</si>
  <si>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</si>
  <si>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</si>
  <si>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</si>
  <si>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</si>
  <si>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</si>
  <si>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</si>
  <si>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</si>
  <si>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</si>
  <si>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</si>
  <si>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</si>
  <si>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</si>
  <si>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</si>
  <si>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</si>
  <si>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</si>
  <si>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</si>
  <si>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</si>
  <si>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</si>
  <si>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</si>
  <si>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</si>
  <si>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</si>
  <si>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</si>
  <si>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</si>
  <si>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</si>
  <si>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</si>
  <si>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</si>
  <si>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</si>
  <si>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</si>
  <si>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</si>
  <si>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</si>
  <si>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</si>
  <si>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</si>
  <si>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</si>
  <si>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</si>
  <si>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</si>
  <si>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</si>
  <si>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</si>
  <si>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</si>
  <si>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</si>
  <si>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</si>
  <si>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</si>
  <si>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</si>
  <si>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</si>
  <si>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</si>
  <si>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</si>
  <si>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</si>
  <si>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</si>
  <si>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</si>
  <si>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</si>
  <si>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</si>
  <si>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</si>
  <si>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</si>
  <si>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</si>
  <si>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</si>
  <si>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</si>
  <si>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</si>
  <si>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</si>
  <si>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</si>
  <si>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</si>
  <si>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</si>
  <si>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</si>
  <si>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</si>
  <si>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</si>
  <si>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</si>
  <si>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</si>
  <si>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</si>
  <si>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</si>
  <si>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</si>
  <si>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</si>
  <si>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</si>
  <si>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</si>
  <si>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</si>
  <si>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</si>
  <si>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</si>
  <si>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</si>
  <si>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</si>
  <si>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</si>
  <si>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</si>
  <si>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</si>
  <si>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</si>
  <si>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</si>
  <si>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</si>
  <si>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</si>
  <si>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</si>
  <si>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</si>
  <si>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</si>
  <si>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</si>
  <si>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</si>
  <si>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</si>
  <si>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</si>
  <si>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</si>
  <si>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</si>
  <si>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</si>
  <si>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</si>
  <si>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</si>
  <si>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</si>
  <si>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</si>
  <si>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</si>
  <si>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</si>
  <si>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</si>
  <si>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</si>
  <si>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</si>
  <si>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</si>
  <si>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</si>
  <si>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</si>
  <si>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</si>
  <si>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</si>
  <si>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</si>
  <si>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</si>
  <si>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</si>
  <si>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</si>
  <si>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</si>
  <si>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</si>
  <si>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</si>
  <si>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</si>
  <si>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</si>
  <si>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</si>
  <si>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</si>
  <si>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</si>
  <si>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</si>
  <si>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</si>
  <si>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</si>
  <si>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</si>
  <si>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</si>
  <si>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</si>
  <si>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</si>
  <si>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</si>
  <si>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</si>
  <si>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</si>
  <si>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</si>
  <si>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</si>
  <si>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</si>
  <si>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</si>
  <si>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</si>
  <si>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</si>
  <si>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</si>
  <si>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</si>
  <si>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</si>
  <si>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</si>
  <si>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</si>
  <si>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</si>
  <si>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</si>
  <si>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</si>
  <si>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</si>
  <si>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</si>
  <si>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</si>
  <si>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</si>
  <si>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</si>
  <si>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</si>
  <si>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</si>
  <si>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</si>
  <si>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</si>
  <si>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</si>
  <si>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</si>
  <si>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</si>
  <si>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</si>
  <si>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</si>
  <si>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</si>
  <si>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</si>
  <si>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</si>
  <si>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</si>
  <si>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</si>
  <si>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</si>
  <si>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</si>
  <si>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</si>
  <si>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</si>
  <si>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</si>
  <si>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</si>
  <si>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</si>
  <si>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</si>
  <si>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</si>
  <si>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</si>
  <si>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</si>
  <si>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</si>
  <si>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</si>
  <si>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</si>
  <si>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</si>
  <si>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</si>
  <si>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</si>
  <si>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</si>
  <si>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</si>
  <si>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</si>
  <si>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</si>
  <si>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</si>
  <si>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</si>
  <si>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</si>
  <si>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</si>
  <si>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</si>
  <si>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</si>
  <si>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</si>
  <si>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</si>
  <si>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</si>
  <si>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</si>
  <si>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</si>
  <si>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</si>
  <si>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</si>
  <si>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</si>
  <si>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</si>
  <si>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</si>
  <si>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</si>
  <si>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</si>
  <si>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</si>
  <si>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</si>
  <si>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</si>
  <si>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</si>
  <si>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</si>
  <si>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</si>
  <si>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</si>
  <si>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</si>
  <si>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</si>
  <si>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</si>
  <si>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</si>
  <si>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</si>
  <si>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</si>
  <si>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</si>
  <si>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</si>
  <si>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</si>
  <si>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</si>
  <si>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</si>
  <si>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</si>
  <si>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</si>
  <si>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</si>
  <si>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</si>
  <si>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</si>
  <si>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</si>
  <si>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</si>
  <si>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</si>
  <si>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</si>
  <si>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</si>
  <si>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</si>
  <si>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</si>
  <si>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</si>
  <si>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</si>
  <si>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</si>
  <si>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</si>
  <si>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</si>
  <si>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</si>
  <si>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</si>
  <si>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</si>
  <si>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</si>
  <si>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</si>
  <si>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</si>
  <si>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</si>
  <si>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</si>
  <si>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</si>
  <si>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</si>
  <si>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</si>
  <si>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</si>
  <si>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</si>
  <si>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</si>
  <si>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</si>
  <si>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</si>
  <si>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</si>
  <si>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</si>
  <si>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</si>
  <si>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</si>
  <si>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</si>
  <si>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</si>
  <si>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</si>
  <si>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</si>
  <si>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</si>
  <si>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</si>
  <si>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</si>
  <si>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</si>
  <si>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</si>
  <si>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</si>
  <si>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</si>
  <si>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</si>
  <si>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</si>
  <si>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</si>
  <si>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</si>
  <si>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</si>
  <si>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</si>
  <si>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</si>
  <si>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</si>
  <si>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</si>
  <si>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</si>
  <si>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</si>
  <si>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</si>
  <si>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</si>
  <si>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</si>
  <si>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</si>
  <si>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</si>
  <si>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</si>
  <si>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</si>
  <si>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</si>
  <si>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</si>
  <si>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</si>
  <si>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</si>
  <si>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</si>
  <si>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</si>
  <si>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</si>
  <si>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</si>
  <si>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</si>
  <si>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</si>
  <si>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</si>
  <si>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</si>
  <si>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</si>
  <si>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</si>
  <si>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</si>
  <si>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</si>
  <si>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</si>
  <si>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</si>
  <si>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</si>
  <si>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</si>
  <si>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</si>
  <si>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</si>
  <si>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</si>
  <si>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</si>
  <si>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</si>
  <si>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</si>
  <si>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</si>
  <si>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</si>
  <si>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</si>
  <si>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</si>
  <si>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</si>
  <si>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</si>
  <si>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</si>
  <si>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</si>
  <si>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</si>
  <si>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</si>
  <si>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</si>
  <si>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</si>
  <si>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</si>
  <si>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</si>
  <si>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</si>
  <si>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</si>
  <si>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</si>
  <si>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</si>
  <si>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</si>
  <si>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</si>
  <si>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</si>
  <si>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</si>
  <si>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</si>
  <si>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</si>
  <si>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</si>
  <si>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</si>
  <si>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</si>
  <si>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</si>
  <si>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</si>
  <si>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</si>
  <si>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</si>
  <si>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</si>
  <si>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</si>
  <si>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</si>
  <si>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</si>
  <si>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</si>
  <si>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</si>
  <si>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</si>
  <si>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</si>
  <si>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</si>
  <si>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</si>
  <si>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</si>
  <si>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</si>
  <si>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</si>
  <si>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</si>
  <si>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</si>
  <si>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</si>
  <si>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</si>
  <si>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</si>
  <si>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</si>
  <si>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</si>
  <si>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</si>
  <si>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</si>
  <si>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</si>
  <si>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</si>
  <si>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</si>
  <si>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</si>
  <si>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</si>
  <si>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</si>
  <si>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</si>
  <si>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</si>
  <si>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</si>
  <si>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</si>
  <si>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</si>
  <si>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</si>
  <si>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</si>
  <si>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</si>
  <si>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</si>
  <si>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</si>
  <si>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</si>
  <si>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</si>
  <si>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</si>
  <si>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</si>
  <si>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</si>
  <si>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</si>
  <si>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</si>
  <si>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</si>
  <si>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</si>
  <si>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</si>
  <si>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</si>
  <si>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</si>
  <si>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</si>
  <si>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</si>
  <si>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</si>
  <si>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</si>
  <si>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</si>
  <si>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</si>
  <si>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</si>
  <si>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</si>
  <si>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</si>
  <si>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</si>
  <si>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</si>
  <si>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</si>
  <si>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</si>
  <si>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</si>
  <si>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</si>
  <si>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</si>
  <si>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</si>
  <si>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</si>
  <si>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</si>
  <si>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</si>
  <si>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</si>
  <si>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</si>
  <si>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</si>
  <si>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</si>
  <si>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</si>
  <si>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</si>
  <si>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</si>
  <si>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</si>
  <si>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</si>
  <si>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</si>
  <si>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</si>
  <si>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</si>
  <si>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</si>
  <si>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</si>
  <si>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</si>
  <si>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</si>
  <si>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</si>
  <si>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</si>
  <si>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</si>
  <si>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</si>
  <si>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</si>
  <si>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</si>
  <si>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</si>
  <si>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</si>
  <si>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</si>
  <si>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</si>
  <si>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</si>
  <si>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</si>
  <si>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</si>
  <si>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</si>
  <si>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</si>
  <si>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</si>
  <si>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</si>
  <si>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</si>
  <si>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</si>
  <si>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</si>
  <si>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</si>
  <si>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</si>
  <si>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</si>
  <si>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</si>
  <si>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</si>
  <si>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</si>
  <si>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</si>
  <si>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</si>
  <si>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</si>
  <si>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</si>
  <si>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</si>
  <si>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</si>
  <si>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</si>
  <si>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</si>
  <si>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</si>
  <si>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</si>
  <si>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</si>
  <si>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</si>
  <si>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</si>
  <si>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</si>
  <si>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</si>
  <si>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</si>
  <si>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</si>
  <si>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</si>
  <si>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</si>
  <si>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</si>
  <si>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</si>
  <si>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</si>
  <si>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</si>
  <si>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</si>
  <si>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</si>
  <si>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</si>
  <si>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</si>
  <si>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</si>
  <si>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</si>
  <si>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</si>
  <si>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</si>
  <si>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</si>
  <si>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</si>
  <si>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</si>
  <si>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</si>
  <si>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</si>
  <si>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</si>
  <si>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</si>
  <si>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</si>
  <si>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</si>
  <si>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</si>
  <si>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</si>
  <si>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</si>
  <si>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</si>
  <si>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</si>
  <si>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</si>
  <si>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</si>
  <si>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</si>
  <si>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</si>
  <si>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</si>
  <si>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</si>
  <si>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</si>
  <si>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</si>
  <si>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</si>
  <si>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</si>
  <si>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</si>
  <si>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</si>
  <si>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</si>
  <si>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</si>
  <si>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</si>
  <si>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</si>
  <si>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</si>
  <si>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</si>
  <si>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</si>
  <si>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</si>
  <si>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</si>
  <si>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</si>
  <si>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</si>
  <si>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</si>
  <si>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</si>
  <si>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</si>
  <si>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</si>
  <si>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</si>
  <si>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</si>
  <si>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</si>
  <si>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</si>
  <si>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</si>
  <si>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</si>
  <si>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</si>
  <si>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</si>
  <si>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</si>
  <si>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</si>
  <si>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</si>
  <si>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</si>
  <si>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</si>
  <si>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</si>
  <si>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</si>
  <si>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</si>
  <si>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</si>
  <si>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</si>
  <si>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</si>
  <si>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</si>
  <si>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</si>
  <si>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</si>
  <si>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</si>
  <si>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</si>
  <si>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</si>
  <si>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</si>
  <si>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</si>
  <si>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</si>
  <si>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</si>
  <si>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</si>
  <si>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</si>
  <si>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</si>
  <si>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</si>
  <si>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</si>
  <si>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</si>
  <si>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</si>
  <si>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</si>
  <si>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</si>
  <si>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</si>
  <si>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</si>
  <si>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</si>
  <si>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</si>
  <si>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</si>
  <si>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</si>
  <si>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</si>
  <si>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</si>
  <si>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</si>
  <si>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</si>
  <si>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</si>
  <si>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</si>
  <si>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</si>
  <si>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</si>
  <si>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</si>
  <si>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</si>
  <si>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</si>
  <si>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</si>
  <si>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</si>
  <si>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</si>
  <si>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</si>
  <si>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</si>
  <si>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</si>
  <si>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</si>
  <si>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</si>
  <si>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</si>
  <si>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</si>
  <si>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</si>
  <si>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</si>
  <si>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</si>
  <si>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</si>
  <si>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</si>
  <si>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</si>
  <si>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</si>
  <si>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</si>
  <si>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</si>
  <si>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</si>
  <si>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</si>
  <si>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</si>
  <si>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</si>
  <si>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</si>
  <si>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</si>
  <si>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</si>
  <si>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</si>
  <si>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</si>
  <si>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</si>
  <si>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</si>
  <si>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</si>
  <si>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</si>
  <si>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</si>
  <si>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</si>
  <si>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</si>
  <si>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</si>
  <si>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</si>
  <si>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</si>
  <si>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</si>
  <si>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</si>
  <si>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</si>
  <si>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</si>
  <si>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</si>
  <si>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</si>
  <si>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</si>
  <si>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</si>
  <si>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</si>
  <si>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</si>
  <si>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</si>
  <si>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</si>
  <si>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</si>
  <si>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</si>
  <si>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</si>
  <si>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</si>
  <si>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</si>
  <si>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</si>
  <si>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</si>
  <si>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</si>
  <si>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</si>
  <si>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</si>
  <si>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</si>
  <si>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</si>
  <si>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</si>
  <si>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</si>
  <si>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</si>
  <si>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</si>
  <si>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</si>
  <si>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</si>
  <si>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</si>
  <si>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</si>
  <si>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</si>
  <si>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</si>
  <si>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</si>
  <si>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</si>
  <si>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</si>
  <si>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</si>
  <si>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</si>
  <si>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</si>
  <si>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</si>
  <si>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</si>
  <si>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</si>
  <si>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</si>
  <si>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</si>
  <si>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</si>
  <si>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</si>
  <si>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</si>
  <si>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</si>
  <si>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</si>
  <si>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</si>
  <si>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</si>
  <si>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</si>
  <si>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</si>
  <si>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</si>
  <si>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</si>
  <si>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</si>
  <si>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</si>
  <si>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</si>
  <si>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</si>
  <si>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</si>
  <si>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</si>
  <si>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</si>
  <si>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</si>
  <si>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</si>
  <si>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</si>
  <si>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</si>
  <si>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</si>
  <si>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</si>
  <si>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</si>
  <si>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</si>
  <si>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</si>
  <si>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</si>
  <si>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</si>
  <si>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</si>
  <si>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</si>
  <si>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</si>
  <si>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</si>
  <si>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</si>
  <si>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</si>
  <si>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</si>
  <si>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</si>
  <si>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</si>
  <si>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</si>
  <si>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</si>
  <si>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</si>
  <si>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</si>
  <si>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</si>
  <si>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</si>
  <si>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</si>
  <si>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</si>
  <si>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</si>
  <si>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</si>
  <si>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</si>
  <si>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</si>
  <si>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</si>
  <si>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</si>
  <si>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</si>
  <si>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</si>
  <si>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</si>
  <si>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</si>
  <si>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</si>
  <si>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</si>
  <si>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</si>
  <si>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</si>
  <si>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</si>
  <si>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</si>
  <si>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</si>
  <si>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</si>
  <si>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</si>
  <si>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</si>
  <si>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</si>
  <si>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</si>
  <si>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</si>
  <si>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</si>
  <si>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</si>
  <si>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</si>
  <si>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</si>
  <si>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</si>
  <si>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</si>
  <si>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</si>
  <si>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</si>
  <si>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</si>
  <si>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</si>
  <si>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</si>
  <si>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</si>
  <si>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</si>
  <si>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</si>
  <si>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</si>
  <si>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</si>
  <si>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</si>
  <si>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</si>
  <si>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</si>
  <si>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</si>
  <si>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</si>
  <si>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</si>
  <si>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</si>
  <si>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</si>
  <si>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</si>
  <si>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</si>
  <si>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</si>
  <si>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</si>
  <si>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</si>
  <si>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</si>
  <si>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</si>
  <si>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</si>
  <si>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</si>
  <si>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</si>
  <si>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</si>
  <si>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</si>
  <si>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</si>
  <si>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</si>
  <si>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</si>
  <si>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</si>
  <si>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</si>
  <si>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</si>
  <si>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</si>
  <si>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</si>
  <si>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</si>
  <si>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</si>
  <si>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</si>
  <si>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</si>
  <si>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</si>
  <si>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</si>
  <si>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</si>
  <si>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</si>
  <si>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</si>
  <si>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</si>
  <si>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</si>
  <si>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</si>
  <si>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</si>
  <si>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</si>
  <si>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</si>
  <si>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</si>
  <si>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</si>
  <si>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</si>
  <si>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</si>
  <si>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</si>
  <si>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</si>
  <si>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</si>
  <si>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</si>
  <si>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</si>
  <si>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</si>
  <si>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</si>
  <si>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</si>
  <si>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</si>
  <si>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</si>
  <si>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</si>
  <si>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</si>
  <si>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</si>
  <si>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</si>
  <si>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</si>
  <si>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</si>
  <si>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</si>
  <si>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</si>
  <si>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</si>
  <si>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</si>
  <si>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</si>
  <si>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</si>
  <si>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</si>
  <si>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</si>
  <si>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</si>
  <si>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</si>
  <si>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</si>
  <si>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</si>
  <si>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</si>
  <si>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</si>
  <si>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</si>
  <si>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</si>
  <si>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</si>
  <si>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</si>
  <si>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</si>
  <si>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</si>
  <si>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</si>
  <si>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</si>
  <si>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</si>
  <si>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</si>
  <si>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</si>
  <si>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</si>
  <si>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</si>
  <si>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</si>
  <si>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</si>
  <si>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</si>
  <si>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</si>
  <si>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</si>
  <si>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</si>
  <si>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</si>
  <si>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</si>
  <si>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</si>
  <si>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</si>
  <si>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</si>
  <si>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</si>
  <si>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</si>
  <si>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</si>
  <si>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</si>
  <si>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</si>
  <si>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</si>
  <si>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</si>
  <si>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</si>
  <si>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</si>
  <si>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</si>
  <si>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</si>
  <si>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</si>
  <si>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</si>
  <si>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</si>
  <si>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</si>
  <si>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</si>
  <si>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</si>
  <si>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</si>
  <si>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</si>
  <si>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</si>
  <si>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</si>
  <si>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</si>
  <si>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</si>
  <si>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</si>
  <si>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</si>
  <si>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</si>
  <si>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</si>
  <si>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</si>
  <si>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</si>
  <si>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</si>
  <si>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</si>
  <si>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</si>
  <si>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</si>
  <si>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</si>
  <si>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</si>
  <si>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</si>
  <si>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</si>
  <si>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</si>
  <si>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</si>
  <si>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</si>
  <si>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</si>
  <si>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</si>
  <si>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</si>
  <si>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</si>
  <si>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</si>
  <si>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</si>
  <si>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</si>
  <si>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</si>
  <si>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</si>
  <si>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</si>
  <si>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</si>
  <si>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</si>
  <si>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</si>
  <si>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</si>
  <si>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</si>
  <si>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</si>
  <si>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</si>
  <si>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</si>
  <si>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</si>
  <si>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</si>
  <si>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</si>
  <si>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</si>
  <si>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</si>
  <si>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</si>
  <si>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</si>
  <si>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</si>
  <si>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</si>
  <si>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</si>
  <si>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</si>
  <si>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</si>
  <si>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</si>
  <si>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</si>
  <si>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</si>
  <si>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</si>
  <si>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</si>
  <si>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</si>
  <si>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</si>
  <si>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</si>
  <si>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</si>
  <si>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</si>
  <si>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</si>
  <si>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</si>
  <si>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</si>
  <si>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</si>
  <si>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</si>
  <si>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</si>
  <si>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</si>
  <si>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</si>
  <si>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</si>
  <si>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</si>
  <si>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</si>
  <si>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</si>
  <si>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</si>
  <si>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</si>
  <si>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</si>
  <si>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</si>
  <si>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</si>
  <si>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</si>
  <si>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</si>
  <si>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</si>
  <si>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</si>
  <si>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</si>
  <si>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</si>
  <si>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</si>
  <si>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</si>
  <si>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</si>
  <si>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</si>
  <si>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</si>
  <si>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</si>
  <si>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</si>
  <si>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</si>
  <si>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</si>
  <si>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</si>
  <si>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</si>
  <si>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</si>
  <si>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</si>
  <si>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</si>
  <si>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</si>
  <si>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</si>
  <si>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</si>
  <si>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</si>
  <si>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</si>
  <si>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</si>
  <si>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</si>
  <si>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</si>
  <si>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</si>
  <si>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</si>
  <si>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</si>
  <si>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</si>
  <si>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</si>
  <si>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</si>
  <si>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</si>
  <si>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</si>
  <si>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</si>
  <si>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</si>
  <si>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</si>
  <si>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</si>
  <si>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</si>
  <si>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</si>
  <si>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</si>
  <si>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</si>
  <si>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</si>
  <si>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</si>
  <si>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</si>
  <si>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</si>
  <si>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</si>
  <si>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</si>
  <si>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</si>
  <si>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</si>
  <si>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</si>
  <si>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</si>
  <si>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</si>
  <si>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</si>
  <si>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</si>
  <si>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</si>
  <si>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</si>
  <si>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</si>
  <si>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</si>
  <si>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</si>
  <si>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</si>
  <si>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</si>
  <si>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</si>
  <si>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</si>
  <si>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</si>
  <si>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</si>
  <si>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</si>
  <si>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</si>
  <si>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</si>
  <si>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</si>
  <si>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</si>
  <si>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</si>
  <si>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</si>
  <si>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</si>
  <si>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</si>
  <si>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</si>
  <si>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</si>
  <si>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</si>
  <si>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</si>
  <si>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</si>
  <si>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</si>
  <si>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</si>
  <si>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</si>
  <si>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</si>
  <si>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</si>
  <si>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</si>
  <si>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</si>
  <si>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</si>
  <si>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</si>
  <si>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</si>
  <si>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</si>
  <si>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</si>
  <si>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</si>
  <si>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</si>
  <si>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</si>
  <si>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</si>
  <si>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</si>
  <si>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</si>
  <si>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</si>
  <si>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</si>
  <si>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</si>
  <si>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</si>
  <si>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</si>
  <si>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</si>
  <si>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</si>
  <si>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</si>
  <si>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</si>
  <si>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</si>
  <si>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</si>
  <si>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</si>
  <si>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</si>
  <si>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</si>
  <si>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</si>
  <si>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</si>
  <si>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</si>
  <si>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</si>
  <si>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</si>
  <si>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</si>
  <si>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</si>
  <si>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</si>
  <si>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</si>
  <si>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</si>
  <si>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</si>
  <si>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</si>
  <si>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</si>
  <si>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</si>
  <si>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</si>
  <si>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</si>
  <si>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</si>
  <si>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</si>
  <si>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</si>
  <si>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</si>
  <si>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</si>
  <si>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</si>
  <si>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</si>
  <si>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</si>
  <si>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</si>
  <si>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</si>
  <si>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</si>
  <si>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</si>
  <si>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</si>
  <si>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</si>
  <si>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</si>
  <si>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</si>
  <si>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</si>
  <si>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</si>
  <si>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</si>
  <si>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</si>
  <si>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</si>
  <si>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</si>
  <si>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</si>
  <si>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</si>
  <si>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</si>
  <si>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</si>
  <si>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</si>
  <si>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</si>
  <si>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</si>
  <si>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</si>
  <si>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</si>
  <si>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</si>
  <si>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</si>
  <si>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</si>
  <si>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</si>
  <si>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</si>
  <si>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</si>
  <si>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</si>
  <si>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</si>
  <si>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</si>
  <si>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</si>
  <si>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</si>
  <si>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</si>
  <si>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</si>
  <si>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</si>
  <si>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</si>
  <si>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</si>
  <si>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</si>
  <si>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</si>
  <si>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</si>
  <si>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</si>
  <si>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</si>
  <si>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</si>
  <si>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</si>
  <si>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</si>
  <si>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</si>
  <si>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</si>
  <si>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</si>
  <si>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</si>
  <si>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</si>
  <si>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</si>
  <si>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</si>
  <si>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</si>
  <si>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</si>
  <si>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</si>
  <si>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</si>
  <si>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</si>
  <si>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</si>
  <si>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</si>
  <si>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</si>
  <si>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</si>
  <si>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</si>
  <si>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</si>
  <si>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</si>
  <si>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</si>
  <si>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</si>
  <si>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</si>
  <si>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</si>
  <si>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</si>
  <si>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</si>
  <si>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</si>
  <si>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</si>
  <si>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</si>
  <si>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</si>
  <si>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</si>
  <si>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</si>
  <si>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</si>
  <si>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</si>
  <si>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</si>
  <si>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</si>
  <si>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</si>
  <si>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</si>
  <si>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</si>
  <si>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</si>
  <si>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</si>
  <si>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</si>
  <si>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</si>
  <si>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</si>
  <si>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</si>
  <si>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</si>
  <si>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</si>
  <si>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</si>
  <si>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</si>
  <si>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</si>
  <si>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</si>
  <si>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</si>
  <si>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</si>
  <si>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</si>
  <si>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</si>
  <si>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</si>
  <si>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</si>
  <si>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</si>
  <si>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</si>
  <si>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</si>
  <si>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</si>
  <si>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</si>
  <si>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</si>
  <si>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</si>
  <si>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</si>
  <si>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</si>
  <si>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</si>
  <si>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</si>
  <si>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</si>
  <si>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</si>
  <si>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</si>
  <si>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</si>
  <si>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</si>
  <si>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</si>
  <si>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</si>
  <si>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</si>
  <si>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</si>
  <si>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</si>
  <si>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</si>
  <si>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</si>
  <si>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</si>
  <si>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</si>
  <si>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</si>
  <si>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</si>
  <si>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</si>
  <si>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</si>
  <si>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</si>
  <si>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</si>
  <si>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</si>
  <si>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</si>
  <si>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</si>
  <si>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</si>
  <si>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</si>
  <si>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</si>
  <si>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</si>
  <si>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</si>
  <si>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</si>
  <si>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</si>
  <si>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</si>
  <si>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</si>
  <si>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</si>
  <si>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</si>
  <si>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</si>
  <si>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</si>
  <si>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</si>
  <si>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</si>
  <si>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</si>
  <si>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</si>
  <si>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</si>
  <si>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</si>
  <si>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</si>
  <si>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</si>
  <si>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</si>
  <si>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</si>
  <si>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</si>
  <si>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</si>
  <si>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</si>
  <si>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</si>
  <si>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</si>
  <si>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</si>
  <si>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</si>
  <si>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</si>
  <si>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</si>
  <si>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</si>
  <si>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</si>
  <si>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</si>
  <si>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</si>
  <si>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</si>
  <si>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</si>
  <si>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</si>
  <si>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</si>
  <si>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</si>
  <si>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</si>
  <si>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</si>
  <si>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</si>
  <si>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</si>
  <si>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</si>
  <si>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</si>
  <si>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</si>
  <si>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</si>
  <si>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</si>
  <si>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</si>
  <si>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</si>
  <si>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</si>
  <si>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</si>
  <si>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</si>
  <si>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</si>
  <si>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</si>
  <si>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</si>
  <si>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</si>
  <si>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</si>
  <si>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</si>
  <si>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</si>
  <si>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</si>
  <si>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</si>
  <si>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</si>
  <si>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</si>
  <si>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</si>
  <si>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</si>
  <si>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</si>
  <si>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</si>
  <si>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</si>
  <si>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</si>
  <si>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</si>
  <si>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</si>
  <si>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</si>
  <si>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</si>
  <si>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</si>
  <si>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</si>
  <si>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</si>
  <si>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</si>
  <si>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</si>
  <si>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</si>
  <si>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</si>
  <si>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</si>
  <si>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</si>
  <si>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</si>
  <si>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</si>
  <si>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</si>
  <si>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</si>
  <si>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</si>
  <si>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</si>
  <si>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</si>
  <si>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</si>
  <si>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</si>
  <si>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</si>
  <si>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</si>
  <si>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</si>
  <si>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</si>
  <si>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</si>
  <si>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</si>
  <si>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</si>
  <si>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</si>
  <si>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</si>
  <si>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</si>
  <si>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</si>
  <si>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</si>
  <si>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</si>
  <si>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</si>
  <si>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</si>
  <si>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</si>
  <si>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</si>
  <si>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</si>
  <si>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</si>
  <si>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</si>
  <si>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</si>
  <si>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</si>
  <si>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</si>
  <si>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</si>
  <si>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</si>
  <si>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</si>
  <si>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</si>
  <si>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</si>
  <si>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</si>
  <si>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</si>
  <si>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</si>
  <si>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</si>
  <si>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</si>
  <si>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</si>
  <si>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</si>
  <si>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</si>
  <si>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</si>
  <si>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</si>
  <si>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</si>
  <si>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</si>
  <si>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</si>
  <si>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</si>
  <si>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</si>
  <si>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</si>
  <si>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</si>
  <si>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</si>
  <si>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</si>
  <si>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</si>
  <si>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</si>
  <si>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</si>
  <si>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</si>
  <si>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</si>
  <si>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</si>
  <si>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</si>
  <si>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</si>
  <si>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</si>
  <si>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</si>
  <si>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</si>
  <si>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</si>
  <si>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</si>
  <si>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</si>
  <si>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</si>
  <si>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</si>
  <si>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</si>
  <si>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</si>
  <si>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</si>
  <si>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</si>
  <si>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</si>
  <si>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</si>
  <si>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</si>
  <si>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</si>
  <si>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</si>
  <si>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</si>
  <si>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</si>
  <si>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</si>
  <si>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</si>
  <si>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</si>
  <si>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</si>
  <si>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</si>
  <si>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</si>
  <si>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</si>
  <si>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</si>
  <si>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</si>
  <si>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</si>
  <si>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</si>
  <si>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</si>
  <si>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</si>
  <si>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</si>
  <si>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</si>
  <si>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</si>
  <si>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</si>
  <si>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</si>
  <si>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</si>
  <si>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</si>
  <si>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</si>
  <si>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</si>
  <si>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</si>
  <si>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</si>
  <si>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</si>
  <si>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</si>
  <si>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</si>
  <si>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</si>
  <si>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</si>
  <si>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</si>
  <si>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</si>
  <si>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</si>
  <si>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</si>
  <si>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</si>
  <si>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</si>
  <si>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</si>
  <si>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</si>
  <si>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</si>
  <si>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</si>
  <si>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</si>
  <si>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</si>
  <si>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</si>
  <si>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</si>
  <si>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</si>
  <si>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</si>
  <si>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</si>
  <si>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</si>
  <si>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</si>
  <si>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</si>
  <si>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</si>
  <si>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</si>
  <si>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</si>
  <si>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</si>
  <si>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</si>
  <si>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</si>
  <si>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</si>
  <si>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</si>
  <si>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</si>
  <si>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</si>
  <si>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</si>
  <si>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</si>
  <si>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</si>
  <si>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</si>
  <si>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</si>
  <si>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</si>
  <si>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</si>
  <si>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</si>
  <si>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</si>
  <si>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</si>
  <si>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</si>
  <si>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</si>
  <si>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</si>
  <si>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</si>
  <si>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</si>
  <si>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</si>
  <si>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</si>
  <si>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</si>
  <si>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</si>
  <si>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</si>
  <si>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</si>
  <si>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</si>
  <si>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</si>
  <si>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</si>
  <si>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</si>
  <si>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</si>
  <si>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</si>
  <si>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</si>
  <si>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</si>
  <si>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</si>
  <si>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</si>
  <si>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</si>
  <si>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</si>
  <si>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</si>
  <si>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</si>
  <si>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</si>
  <si>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</si>
  <si>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</si>
  <si>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</si>
  <si>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</si>
  <si>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</si>
  <si>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</si>
  <si>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</si>
  <si>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</si>
  <si>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</si>
  <si>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</si>
  <si>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</si>
  <si>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</si>
  <si>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</si>
  <si>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</si>
  <si>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</si>
  <si>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</si>
  <si>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</si>
  <si>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</si>
  <si>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</si>
  <si>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</si>
  <si>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</si>
  <si>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</si>
  <si>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</si>
  <si>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</si>
  <si>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</si>
  <si>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</si>
  <si>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</si>
  <si>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</si>
  <si>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</si>
  <si>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</si>
  <si>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</si>
  <si>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</si>
  <si>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</si>
  <si>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</si>
  <si>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</si>
  <si>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</si>
  <si>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</si>
  <si>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</si>
  <si>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</si>
  <si>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</si>
  <si>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</si>
  <si>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</si>
  <si>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</si>
  <si>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</si>
  <si>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</si>
  <si>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</si>
  <si>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</si>
  <si>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</si>
  <si>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</si>
  <si>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</si>
  <si>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</si>
  <si>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</si>
  <si>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</si>
  <si>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</si>
  <si>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</si>
  <si>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</si>
  <si>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</si>
  <si>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</si>
  <si>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</si>
  <si>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</si>
  <si>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</si>
  <si>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</si>
  <si>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</si>
  <si>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</si>
  <si>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</si>
  <si>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</si>
  <si>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</si>
  <si>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</si>
  <si>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</si>
  <si>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</si>
  <si>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</si>
  <si>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</si>
  <si>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</si>
  <si>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</si>
  <si>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</si>
  <si>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</si>
  <si>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</si>
  <si>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</si>
  <si>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</si>
  <si>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</si>
  <si>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</si>
  <si>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</si>
  <si>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</si>
  <si>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</si>
  <si>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</si>
  <si>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</si>
  <si>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</si>
  <si>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</si>
  <si>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</si>
  <si>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</si>
  <si>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</si>
  <si>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</si>
  <si>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</si>
  <si>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</si>
  <si>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</si>
  <si>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</si>
  <si>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</si>
  <si>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</si>
  <si>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</si>
  <si>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</si>
  <si>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</si>
  <si>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</si>
  <si>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</si>
  <si>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</si>
  <si>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</si>
  <si>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</si>
  <si>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</si>
  <si>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</si>
  <si>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</si>
  <si>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</si>
  <si>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</si>
  <si>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</si>
  <si>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</si>
  <si>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</si>
  <si>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</si>
  <si>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</si>
  <si>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</si>
  <si>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</si>
  <si>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</si>
  <si>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</si>
  <si>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</si>
  <si>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</si>
  <si>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</si>
  <si>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</si>
  <si>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</si>
  <si>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</si>
  <si>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</si>
  <si>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</si>
  <si>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</si>
  <si>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</si>
  <si>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</si>
  <si>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</si>
  <si>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</si>
  <si>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</si>
  <si>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</si>
  <si>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</si>
  <si>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</si>
  <si>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</si>
  <si>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</si>
  <si>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</si>
  <si>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</si>
  <si>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</si>
  <si>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</si>
  <si>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</si>
  <si>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</si>
  <si>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</si>
  <si>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</si>
  <si>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</si>
  <si>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</si>
  <si>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</si>
  <si>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</si>
  <si>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</si>
  <si>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</si>
  <si>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</si>
  <si>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</si>
  <si>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</si>
  <si>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</si>
  <si>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</si>
  <si>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</si>
  <si>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</si>
  <si>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</si>
  <si>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</si>
  <si>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</si>
  <si>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</si>
  <si>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</si>
  <si>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</si>
  <si>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</si>
  <si>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</si>
  <si>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</si>
  <si>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</si>
  <si>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</si>
  <si>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</si>
  <si>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</si>
  <si>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</si>
  <si>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</si>
  <si>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</si>
  <si>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</si>
  <si>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</si>
  <si>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</si>
  <si>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</si>
  <si>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</si>
  <si>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</si>
  <si>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</si>
  <si>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</si>
  <si>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</si>
  <si>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</si>
  <si>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</si>
  <si>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</si>
  <si>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</si>
  <si>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</si>
  <si>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</si>
  <si>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</si>
  <si>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</si>
  <si>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</si>
  <si>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</si>
  <si>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</si>
  <si>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</si>
  <si>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</si>
  <si>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</si>
  <si>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</si>
  <si>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</si>
  <si>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</si>
  <si>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</si>
  <si>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</si>
  <si>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</si>
  <si>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</si>
  <si>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</si>
  <si>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</si>
  <si>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</si>
  <si>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</si>
  <si>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</si>
  <si>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</si>
  <si>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</si>
  <si>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</si>
  <si>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</si>
  <si>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</si>
  <si>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</si>
  <si>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</si>
  <si>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</si>
  <si>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</si>
  <si>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</si>
  <si>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</si>
  <si>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</si>
  <si>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</si>
  <si>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</si>
  <si>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</si>
  <si>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</si>
  <si>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</si>
  <si>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</si>
  <si>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</si>
  <si>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</si>
  <si>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</si>
  <si>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</si>
  <si>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</si>
  <si>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</si>
  <si>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</si>
  <si>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</si>
  <si>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</si>
  <si>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</si>
  <si>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</si>
  <si>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</si>
  <si>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</si>
  <si>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</si>
  <si>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</si>
  <si>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</si>
  <si>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</si>
  <si>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</si>
  <si>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</si>
  <si>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</si>
  <si>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</si>
  <si>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</si>
  <si>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</si>
  <si>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</si>
  <si>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</si>
  <si>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</si>
  <si>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</si>
  <si>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</si>
  <si>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</si>
  <si>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</si>
  <si>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</si>
  <si>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</si>
  <si>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</si>
  <si>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</si>
  <si>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</si>
  <si>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</si>
  <si>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</si>
  <si>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</si>
  <si>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</si>
  <si>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</si>
  <si>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</si>
  <si>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</si>
  <si>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</si>
  <si>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</si>
  <si>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</si>
  <si>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</si>
  <si>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</si>
  <si>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</si>
  <si>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</si>
  <si>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</si>
  <si>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</si>
  <si>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</si>
  <si>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</si>
  <si>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</si>
  <si>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</si>
  <si>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</si>
  <si>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</si>
  <si>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</si>
  <si>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</si>
  <si>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</si>
  <si>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</si>
  <si>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</si>
  <si>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</si>
  <si>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</si>
  <si>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</si>
  <si>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</si>
  <si>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</si>
  <si>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</si>
  <si>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</si>
  <si>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</si>
  <si>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</si>
  <si>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</si>
  <si>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</si>
  <si>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</si>
  <si>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</si>
  <si>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</si>
  <si>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</si>
  <si>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</si>
  <si>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</si>
  <si>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</si>
  <si>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</si>
  <si>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</si>
  <si>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</si>
  <si>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</si>
  <si>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</si>
  <si>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</si>
  <si>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</si>
  <si>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</si>
  <si>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</si>
  <si>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</si>
  <si>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</si>
  <si>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</si>
  <si>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</si>
  <si>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</si>
  <si>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</si>
  <si>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</si>
  <si>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</si>
  <si>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</si>
  <si>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</si>
  <si>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</si>
  <si>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</si>
  <si>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</si>
  <si>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</si>
  <si>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</si>
  <si>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</si>
  <si>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</si>
  <si>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</si>
  <si>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</si>
  <si>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</si>
  <si>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</si>
  <si>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</si>
  <si>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</si>
  <si>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</si>
  <si>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</si>
  <si>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</si>
  <si>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</si>
  <si>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</si>
  <si>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</si>
  <si>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</si>
  <si>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</si>
  <si>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</si>
  <si>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</si>
  <si>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</si>
  <si>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</si>
  <si>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</si>
  <si>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</si>
  <si>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</si>
  <si>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</si>
  <si>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</si>
  <si>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</si>
  <si>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</si>
  <si>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</si>
  <si>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</si>
  <si>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</si>
  <si>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</si>
  <si>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</si>
  <si>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</si>
  <si>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</si>
  <si>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</si>
  <si>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</si>
  <si>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</si>
  <si>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</si>
  <si>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</si>
  <si>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</si>
  <si>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</si>
  <si>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</si>
  <si>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</si>
  <si>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</si>
  <si>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</si>
  <si>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</si>
  <si>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</si>
  <si>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</si>
  <si>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</si>
  <si>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</si>
  <si>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</si>
  <si>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</si>
  <si>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</si>
  <si>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</si>
  <si>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</si>
  <si>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</si>
  <si>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</si>
  <si>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</si>
  <si>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</si>
  <si>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</si>
  <si>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</si>
  <si>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</si>
  <si>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</si>
  <si>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</si>
  <si>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</si>
  <si>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</si>
  <si>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</si>
  <si>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</si>
  <si>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</si>
  <si>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</si>
  <si>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</si>
  <si>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</si>
  <si>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</si>
  <si>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</si>
  <si>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</si>
  <si>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</si>
  <si>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</si>
  <si>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</si>
  <si>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</si>
  <si>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</si>
  <si>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</si>
  <si>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</si>
  <si>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</si>
  <si>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</si>
  <si>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</si>
  <si>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</si>
  <si>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</si>
  <si>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</si>
  <si>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</si>
  <si>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</si>
  <si>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</si>
  <si>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</si>
  <si>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</si>
  <si>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</si>
  <si>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</si>
  <si>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</si>
  <si>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</si>
  <si>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</si>
  <si>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</si>
  <si>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</si>
  <si>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</si>
  <si>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</si>
  <si>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</si>
  <si>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</si>
  <si>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</si>
  <si>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</si>
  <si>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</si>
  <si>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</si>
  <si>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</si>
  <si>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</si>
  <si>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</si>
  <si>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</si>
  <si>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</si>
  <si>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</si>
  <si>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</si>
  <si>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</si>
  <si>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</si>
  <si>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</si>
  <si>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</si>
  <si>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</si>
  <si>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</si>
  <si>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</si>
  <si>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</si>
  <si>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</si>
  <si>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</si>
  <si>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</si>
  <si>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</si>
  <si>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</si>
  <si>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</si>
  <si>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</si>
  <si>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</si>
  <si>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</si>
  <si>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</si>
  <si>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</si>
  <si>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</si>
  <si>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</si>
  <si>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</si>
  <si>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</si>
  <si>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</si>
  <si>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</si>
  <si>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</si>
  <si>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</si>
  <si>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</si>
  <si>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</si>
  <si>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</si>
  <si>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</si>
  <si>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</si>
  <si>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</si>
  <si>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</si>
  <si>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</si>
  <si>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</si>
  <si>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</si>
  <si>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</si>
  <si>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</si>
  <si>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</si>
  <si>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</si>
  <si>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</si>
  <si>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</si>
  <si>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</si>
  <si>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</si>
  <si>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</si>
  <si>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</si>
  <si>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</si>
  <si>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</si>
  <si>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</si>
  <si>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</si>
  <si>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</si>
  <si>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</si>
  <si>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</si>
  <si>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</si>
  <si>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</si>
  <si>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</si>
  <si>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</si>
  <si>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</si>
  <si>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</si>
  <si>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</si>
  <si>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</si>
  <si>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</si>
  <si>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</si>
  <si>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</si>
  <si>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</si>
  <si>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</si>
  <si>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</si>
  <si>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</si>
  <si>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</si>
  <si>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</si>
  <si>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</si>
  <si>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</si>
  <si>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</si>
  <si>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</si>
  <si>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</si>
  <si>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</si>
  <si>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</si>
  <si>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</si>
  <si>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</si>
  <si>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</si>
  <si>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</si>
  <si>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</si>
  <si>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</si>
  <si>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</si>
  <si>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</si>
  <si>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</si>
  <si>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</si>
  <si>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</si>
  <si>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</si>
  <si>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</si>
  <si>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</si>
  <si>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</si>
  <si>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</si>
  <si>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</si>
  <si>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</si>
  <si>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</si>
  <si>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</si>
  <si>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</si>
  <si>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</si>
  <si>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</si>
  <si>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</si>
  <si>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</si>
  <si>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</si>
  <si>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</si>
  <si>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</si>
  <si>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</si>
  <si>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</si>
  <si>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</si>
  <si>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</si>
  <si>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</si>
  <si>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</si>
  <si>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</si>
  <si>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</si>
  <si>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</si>
  <si>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</si>
  <si>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</si>
  <si>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</si>
  <si>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</si>
  <si>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</si>
  <si>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</si>
  <si>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</si>
  <si>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</si>
  <si>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</si>
  <si>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</si>
  <si>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</si>
  <si>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</si>
  <si>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</si>
  <si>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</si>
  <si>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</si>
  <si>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</si>
  <si>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</si>
  <si>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</si>
  <si>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</si>
  <si>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</si>
  <si>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</si>
  <si>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</si>
  <si>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</si>
  <si>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</si>
  <si>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</si>
  <si>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</si>
  <si>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</si>
  <si>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</si>
  <si>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</si>
  <si>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</si>
  <si>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</si>
  <si>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</si>
  <si>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</si>
  <si>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</si>
  <si>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</si>
  <si>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</si>
  <si>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</si>
  <si>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</si>
  <si>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</si>
  <si>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</si>
  <si>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</si>
  <si>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</si>
  <si>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</si>
  <si>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</si>
  <si>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</si>
  <si>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</si>
  <si>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</si>
  <si>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</si>
  <si>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</si>
  <si>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</si>
  <si>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</si>
  <si>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</si>
  <si>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</si>
  <si>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</si>
  <si>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</si>
  <si>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</si>
  <si>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</si>
  <si>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</si>
  <si>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</si>
  <si>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</si>
  <si>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</si>
  <si>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</si>
  <si>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</si>
  <si>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</si>
  <si>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</si>
  <si>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</si>
  <si>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</si>
  <si>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</si>
  <si>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</si>
  <si>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</si>
  <si>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</si>
  <si>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</si>
  <si>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</si>
  <si>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</si>
  <si>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</si>
  <si>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</si>
  <si>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</si>
  <si>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</si>
  <si>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</si>
  <si>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</si>
  <si>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</si>
  <si>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</si>
  <si>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</si>
  <si>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</si>
  <si>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</si>
  <si>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</si>
  <si>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</si>
  <si>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</si>
  <si>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</si>
  <si>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</si>
  <si>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</si>
  <si>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</si>
  <si>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</si>
  <si>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</si>
  <si>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</si>
  <si>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</si>
  <si>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</si>
  <si>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</si>
  <si>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</si>
  <si>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</si>
  <si>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</si>
  <si>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</si>
  <si>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</si>
  <si>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</si>
  <si>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</si>
  <si>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</si>
  <si>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</si>
  <si>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</si>
  <si>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</si>
  <si>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</si>
  <si>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</si>
  <si>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</si>
  <si>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</si>
  <si>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</si>
  <si>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</si>
  <si>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</si>
  <si>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</si>
  <si>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</si>
  <si>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</si>
  <si>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</si>
  <si>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</si>
  <si>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</si>
  <si>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</si>
  <si>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</si>
  <si>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</si>
  <si>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</si>
  <si>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</si>
  <si>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</si>
  <si>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</si>
  <si>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</si>
  <si>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</si>
  <si>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</si>
  <si>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</si>
  <si>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</si>
  <si>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</si>
  <si>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</si>
  <si>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</si>
  <si>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</si>
  <si>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</si>
  <si>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</si>
  <si>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</si>
  <si>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</si>
  <si>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</si>
  <si>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</si>
  <si>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</si>
  <si>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</si>
  <si>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</si>
  <si>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</si>
  <si>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</si>
  <si>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</si>
  <si>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</si>
  <si>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</si>
  <si>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</si>
  <si>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</si>
  <si>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</si>
  <si>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</si>
  <si>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</si>
  <si>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</si>
  <si>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</si>
  <si>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</si>
  <si>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</si>
  <si>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</si>
  <si>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</si>
  <si>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</si>
  <si>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</si>
  <si>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</si>
  <si>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</si>
  <si>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</si>
  <si>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</si>
  <si>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</si>
  <si>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</si>
  <si>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</si>
  <si>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</si>
  <si>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</si>
  <si>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</si>
  <si>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</si>
  <si>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</si>
  <si>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</si>
  <si>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</si>
  <si>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</si>
  <si>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</si>
  <si>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</si>
  <si>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</si>
  <si>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</si>
  <si>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</si>
  <si>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</si>
  <si>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</si>
  <si>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</si>
  <si>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</si>
  <si>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</si>
  <si>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</si>
  <si>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</si>
  <si>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</si>
  <si>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</si>
  <si>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</si>
  <si>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</si>
  <si>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</si>
  <si>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</si>
  <si>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</si>
  <si>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</si>
  <si>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</si>
  <si>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</si>
  <si>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</si>
  <si>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</si>
  <si>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</si>
  <si>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</si>
  <si>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</si>
  <si>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</si>
  <si>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</si>
  <si>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</si>
  <si>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</si>
  <si>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</si>
  <si>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</si>
  <si>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</si>
  <si>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</si>
  <si>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</si>
  <si>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</si>
  <si>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</si>
  <si>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</si>
  <si>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</si>
  <si>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</si>
  <si>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</si>
  <si>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</si>
  <si>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</si>
  <si>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</si>
  <si>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</si>
  <si>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</si>
  <si>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</si>
  <si>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</si>
  <si>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</si>
  <si>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</si>
  <si>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</si>
  <si>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</si>
  <si>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</si>
  <si>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</si>
  <si>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</si>
  <si>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</si>
  <si>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</si>
  <si>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</si>
  <si>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</si>
  <si>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</si>
  <si>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</si>
  <si>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</si>
  <si>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</si>
  <si>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</si>
  <si>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</si>
  <si>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</si>
  <si>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</si>
  <si>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</si>
  <si>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</si>
  <si>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</si>
  <si>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</si>
  <si>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</si>
  <si>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</si>
  <si>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</si>
  <si>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</si>
  <si>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</si>
  <si>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</si>
  <si>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</si>
  <si>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</si>
  <si>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</si>
  <si>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</si>
  <si>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</si>
  <si>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</si>
  <si>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</si>
  <si>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</si>
  <si>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</si>
  <si>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</si>
  <si>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</si>
  <si>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</si>
  <si>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</si>
  <si>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</si>
  <si>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</si>
  <si>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</si>
  <si>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</si>
  <si>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</si>
  <si>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</si>
  <si>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</si>
  <si>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</si>
  <si>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</si>
  <si>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</si>
  <si>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</si>
  <si>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</si>
  <si>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</si>
  <si>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</si>
  <si>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</si>
  <si>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</si>
  <si>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</si>
  <si>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</si>
  <si>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</si>
  <si>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</si>
  <si>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</si>
  <si>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</si>
  <si>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</si>
  <si>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</si>
  <si>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</si>
  <si>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</si>
  <si>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</si>
  <si>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</si>
  <si>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</si>
  <si>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</si>
  <si>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</si>
  <si>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</si>
  <si>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</si>
  <si>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</si>
  <si>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</si>
  <si>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</si>
  <si>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</si>
  <si>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</si>
  <si>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</si>
  <si>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</si>
  <si>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</si>
  <si>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</si>
  <si>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</si>
  <si>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</si>
  <si>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</si>
  <si>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</si>
  <si>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</si>
  <si>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</si>
  <si>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</si>
  <si>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</si>
  <si>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</si>
  <si>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</si>
  <si>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</si>
  <si>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</si>
  <si>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</si>
  <si>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</si>
  <si>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</si>
  <si>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</si>
  <si>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</si>
  <si>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</si>
  <si>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</si>
  <si>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</si>
  <si>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</si>
  <si>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</si>
  <si>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</si>
  <si>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</si>
  <si>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</si>
  <si>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</si>
  <si>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</si>
  <si>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</si>
  <si>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</si>
  <si>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</si>
  <si>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</si>
  <si>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</si>
  <si>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</si>
  <si>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</si>
  <si>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</si>
  <si>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</si>
  <si>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</si>
  <si>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</si>
  <si>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</si>
  <si>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</si>
  <si>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</si>
  <si>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</si>
  <si>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</si>
  <si>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</si>
  <si>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</si>
  <si>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</si>
  <si>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</si>
  <si>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</si>
  <si>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</si>
  <si>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</si>
  <si>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</si>
  <si>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</si>
  <si>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</si>
  <si>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</si>
  <si>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</si>
  <si>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</si>
  <si>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</si>
  <si>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</si>
  <si>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</si>
  <si>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</si>
  <si>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</si>
  <si>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</si>
  <si>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</si>
  <si>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</si>
  <si>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</si>
  <si>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</si>
  <si>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</si>
  <si>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</si>
  <si>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</si>
  <si>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</si>
  <si>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</si>
  <si>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</si>
  <si>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</si>
  <si>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</si>
  <si>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</si>
  <si>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</si>
  <si>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</si>
  <si>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</si>
  <si>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</si>
  <si>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</si>
  <si>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</si>
  <si>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</si>
  <si>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</si>
  <si>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</si>
  <si>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</si>
  <si>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</si>
  <si>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</si>
  <si>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</si>
  <si>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</si>
  <si>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</si>
  <si>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</si>
  <si>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</si>
  <si>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</si>
  <si>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</si>
  <si>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</si>
  <si>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</si>
  <si>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</si>
  <si>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</si>
  <si>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</si>
  <si>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</si>
  <si>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</si>
  <si>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</si>
  <si>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</si>
  <si>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</si>
  <si>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</si>
  <si>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</si>
  <si>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</si>
  <si>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</si>
  <si>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</si>
  <si>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</si>
  <si>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</si>
  <si>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</si>
  <si>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</si>
  <si>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</si>
  <si>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</si>
  <si>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</si>
  <si>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</si>
  <si>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</si>
  <si>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</si>
  <si>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</si>
  <si>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</si>
  <si>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</si>
  <si>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</si>
  <si>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</si>
  <si>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</si>
  <si>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</si>
  <si>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</si>
  <si>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</si>
  <si>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</si>
  <si>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</si>
  <si>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</si>
  <si>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</si>
  <si>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</si>
  <si>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</si>
  <si>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</si>
  <si>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</si>
  <si>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</si>
  <si>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</si>
  <si>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</si>
  <si>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</si>
  <si>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</si>
  <si>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</si>
  <si>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</si>
  <si>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</si>
  <si>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</si>
  <si>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</si>
  <si>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</si>
  <si>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</si>
  <si>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</si>
  <si>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</si>
  <si>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</si>
  <si>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</si>
  <si>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</si>
  <si>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</si>
  <si>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</si>
  <si>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</si>
  <si>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</si>
  <si>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</si>
  <si>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</si>
  <si>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</si>
  <si>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</si>
  <si>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</si>
  <si>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</si>
  <si>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</si>
  <si>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</si>
  <si>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</si>
  <si>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</si>
  <si>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</si>
  <si>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</si>
  <si>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</si>
  <si>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</si>
  <si>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</si>
  <si>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</si>
  <si>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</si>
  <si>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</si>
  <si>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</si>
  <si>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</si>
  <si>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</si>
  <si>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</si>
  <si>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</si>
  <si>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</si>
  <si>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</si>
  <si>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</si>
  <si>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</si>
  <si>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</si>
  <si>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</si>
  <si>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</si>
  <si>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</si>
  <si>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</si>
  <si>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</si>
  <si>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</si>
  <si>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</si>
  <si>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</si>
  <si>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</si>
  <si>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</si>
  <si>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</si>
  <si>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</si>
  <si>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</si>
  <si>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</si>
  <si>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</si>
  <si>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</si>
  <si>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</si>
  <si>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</si>
  <si>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</si>
  <si>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</si>
  <si>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</si>
  <si>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</si>
  <si>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</si>
  <si>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</si>
  <si>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</si>
  <si>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</si>
  <si>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</si>
  <si>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</si>
  <si>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</si>
  <si>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</si>
  <si>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</si>
  <si>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</si>
  <si>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</si>
  <si>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</si>
  <si>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</si>
  <si>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</si>
  <si>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</si>
  <si>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</si>
  <si>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</si>
  <si>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</si>
  <si>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</si>
  <si>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</si>
  <si>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</si>
  <si>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</si>
  <si>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</si>
  <si>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</si>
  <si>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</si>
  <si>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</si>
  <si>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</si>
  <si>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</si>
  <si>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</si>
  <si>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</si>
  <si>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</si>
  <si>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</si>
  <si>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</si>
  <si>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</si>
  <si>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</si>
  <si>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</si>
  <si>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</si>
  <si>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</si>
  <si>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</si>
  <si>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</si>
  <si>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</si>
  <si>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</si>
  <si>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</si>
  <si>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</si>
  <si>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</si>
  <si>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</si>
  <si>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</si>
  <si>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</si>
  <si>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</si>
  <si>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</si>
  <si>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</si>
  <si>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</si>
  <si>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</si>
  <si>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</si>
  <si>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</si>
  <si>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</si>
  <si>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</si>
  <si>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</si>
  <si>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</si>
  <si>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</si>
  <si>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</si>
  <si>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</si>
  <si>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</si>
  <si>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</si>
  <si>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</si>
  <si>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</si>
  <si>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</si>
  <si>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</si>
  <si>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</si>
  <si>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</si>
  <si>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</si>
  <si>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</si>
  <si>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</si>
  <si>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</si>
  <si>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</si>
  <si>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</si>
  <si>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</si>
  <si>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</si>
  <si>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</si>
  <si>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</si>
  <si>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</si>
  <si>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</si>
  <si>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</si>
  <si>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</si>
  <si>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</si>
  <si>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</si>
  <si>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</si>
  <si>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</si>
  <si>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</si>
  <si>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</si>
  <si>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</si>
  <si>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</si>
  <si>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</si>
  <si>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</si>
  <si>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</si>
  <si>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</si>
  <si>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</si>
  <si>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</si>
  <si>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</si>
  <si>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</si>
  <si>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</si>
  <si>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</si>
  <si>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</si>
  <si>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</si>
  <si>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</si>
  <si>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</si>
  <si>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</si>
  <si>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</si>
  <si>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</si>
  <si>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</si>
  <si>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</si>
  <si>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</si>
  <si>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</si>
  <si>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</si>
  <si>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</si>
  <si>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</si>
  <si>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</si>
  <si>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</si>
  <si>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</si>
  <si>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</si>
  <si>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</si>
  <si>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</si>
  <si>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</si>
  <si>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</si>
  <si>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</si>
  <si>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</si>
  <si>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</si>
  <si>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</si>
  <si>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</si>
  <si>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</si>
  <si>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</si>
  <si>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</si>
  <si>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</si>
  <si>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</si>
  <si>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</si>
  <si>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</si>
  <si>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</si>
  <si>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</si>
  <si>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</si>
  <si>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</si>
  <si>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</si>
  <si>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</si>
  <si>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</si>
  <si>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</si>
  <si>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</si>
  <si>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</si>
  <si>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</si>
  <si>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</si>
  <si>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</si>
  <si>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</si>
  <si>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</si>
  <si>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</si>
  <si>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</si>
  <si>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</si>
  <si>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</si>
  <si>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</si>
  <si>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</si>
  <si>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</si>
  <si>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</si>
  <si>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</si>
  <si>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</si>
  <si>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</si>
  <si>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</si>
  <si>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</si>
  <si>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</si>
  <si>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</si>
  <si>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</si>
  <si>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</si>
  <si>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</si>
  <si>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</si>
  <si>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</si>
  <si>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</si>
  <si>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</si>
  <si>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</si>
  <si>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</si>
  <si>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</si>
  <si>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</si>
  <si>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</si>
  <si>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</si>
  <si>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</si>
  <si>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</si>
  <si>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</si>
  <si>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</si>
  <si>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</si>
  <si>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</si>
  <si>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</si>
  <si>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</si>
  <si>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</si>
  <si>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</si>
  <si>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</si>
  <si>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</si>
  <si>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</si>
  <si>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</si>
  <si>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</si>
  <si>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</si>
  <si>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</si>
  <si>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</si>
  <si>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</si>
  <si>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</si>
  <si>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</si>
  <si>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</si>
  <si>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</si>
  <si>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</si>
  <si>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</si>
  <si>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</si>
  <si>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</si>
  <si>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</si>
  <si>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</si>
  <si>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</si>
  <si>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</si>
  <si>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</si>
  <si>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</si>
  <si>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</si>
  <si>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</si>
  <si>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</si>
  <si>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</si>
  <si>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</si>
  <si>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</si>
  <si>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</si>
  <si>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</si>
  <si>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</si>
  <si>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</si>
  <si>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</si>
  <si>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</si>
  <si>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</si>
  <si>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</si>
  <si>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</si>
  <si>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</si>
  <si>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</si>
  <si>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</si>
  <si>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</si>
  <si>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</si>
  <si>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</si>
  <si>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</si>
  <si>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</si>
  <si>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</si>
  <si>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</si>
  <si>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</si>
  <si>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</si>
  <si>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</si>
  <si>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</si>
  <si>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</si>
  <si>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</si>
  <si>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</si>
  <si>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</si>
  <si>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</si>
  <si>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</si>
  <si>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</si>
  <si>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</si>
  <si>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</si>
  <si>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</si>
  <si>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</si>
  <si>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</si>
  <si>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</si>
  <si>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</si>
  <si>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</si>
  <si>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</si>
  <si>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</si>
  <si>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</si>
  <si>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</si>
  <si>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</si>
  <si>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</si>
  <si>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</si>
  <si>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</si>
  <si>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</si>
  <si>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</si>
  <si>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</si>
  <si>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</si>
  <si>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</si>
  <si>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</si>
  <si>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</si>
  <si>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</si>
  <si>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</si>
  <si>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</si>
  <si>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</si>
  <si>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</si>
  <si>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</si>
  <si>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</si>
  <si>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</si>
  <si>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</si>
  <si>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</si>
  <si>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</si>
  <si>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</si>
  <si>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</si>
  <si>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</si>
  <si>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</si>
  <si>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</si>
  <si>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</si>
  <si>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</si>
  <si>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</si>
  <si>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</si>
  <si>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</si>
  <si>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</si>
  <si>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</si>
  <si>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</si>
  <si>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</si>
  <si>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</si>
  <si>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</si>
  <si>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</si>
  <si>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</si>
  <si>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</si>
  <si>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</si>
  <si>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</si>
  <si>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</si>
  <si>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</si>
  <si>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</si>
  <si>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</si>
  <si>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</si>
  <si>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</si>
  <si>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</si>
  <si>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</si>
  <si>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</si>
  <si>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</si>
  <si>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</si>
  <si>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</si>
  <si>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</si>
  <si>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</si>
  <si>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</si>
  <si>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</si>
  <si>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</si>
  <si>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</si>
  <si>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</si>
  <si>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</si>
  <si>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</si>
  <si>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</si>
  <si>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</si>
  <si>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</si>
  <si>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</si>
  <si>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</si>
  <si>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</si>
  <si>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</si>
  <si>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</si>
  <si>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</si>
  <si>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</si>
  <si>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</si>
  <si>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</si>
  <si>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</si>
  <si>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</si>
  <si>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</si>
  <si>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</si>
  <si>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</si>
  <si>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</si>
  <si>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</si>
  <si>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</si>
  <si>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</si>
  <si>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</si>
  <si>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</si>
  <si>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</si>
  <si>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</si>
  <si>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</si>
  <si>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</si>
  <si>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</si>
  <si>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</si>
  <si>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</si>
  <si>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</si>
  <si>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</si>
  <si>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</si>
  <si>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</si>
  <si>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</si>
  <si>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</si>
  <si>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</si>
  <si>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</si>
  <si>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</si>
  <si>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</si>
  <si>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</si>
  <si>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</si>
  <si>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</si>
  <si>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</si>
  <si>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</si>
  <si>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</si>
  <si>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</si>
  <si>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</si>
  <si>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</si>
  <si>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</si>
  <si>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</si>
  <si>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</si>
  <si>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</si>
  <si>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</si>
  <si>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</si>
  <si>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</si>
  <si>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</si>
  <si>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</si>
  <si>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</si>
  <si>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</si>
  <si>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</si>
  <si>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</si>
  <si>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</si>
  <si>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</si>
  <si>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</si>
  <si>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</si>
  <si>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</si>
  <si>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</si>
  <si>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</si>
  <si>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</si>
  <si>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</si>
  <si>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</si>
  <si>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</si>
  <si>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</si>
  <si>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</si>
  <si>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</si>
  <si>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</si>
  <si>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</si>
  <si>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</si>
  <si>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</si>
  <si>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</si>
  <si>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</si>
  <si>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</si>
  <si>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</si>
  <si>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</si>
  <si>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</si>
  <si>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</si>
  <si>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</si>
  <si>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</si>
  <si>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</si>
  <si>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</si>
  <si>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</si>
  <si>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</si>
  <si>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</si>
  <si>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</si>
  <si>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</si>
  <si>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</si>
  <si>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</si>
  <si>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</si>
  <si>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</si>
  <si>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</si>
  <si>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</si>
  <si>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</si>
  <si>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</si>
  <si>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</si>
  <si>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</si>
  <si>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</si>
  <si>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</si>
  <si>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</si>
  <si>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</si>
  <si>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</si>
  <si>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</si>
  <si>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</si>
  <si>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</si>
  <si>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</si>
  <si>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</si>
  <si>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</si>
  <si>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</si>
  <si>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</si>
  <si>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</si>
  <si>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</si>
  <si>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</si>
  <si>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</si>
  <si>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</si>
  <si>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</si>
  <si>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</si>
  <si>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</si>
  <si>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</si>
  <si>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</si>
  <si>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</si>
  <si>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</si>
  <si>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</si>
  <si>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</si>
  <si>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</si>
  <si>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</si>
  <si>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</si>
  <si>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</si>
  <si>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</si>
  <si>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</si>
  <si>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</si>
  <si>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</si>
  <si>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</si>
  <si>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</si>
  <si>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</si>
  <si>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</si>
  <si>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</si>
  <si>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</si>
  <si>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</si>
  <si>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</si>
  <si>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</si>
  <si>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</si>
  <si>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</si>
  <si>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</si>
  <si>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</si>
  <si>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</si>
  <si>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</si>
  <si>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</si>
  <si>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</si>
  <si>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</si>
  <si>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</si>
  <si>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</si>
  <si>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</si>
  <si>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</si>
  <si>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</si>
  <si>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</si>
  <si>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</si>
  <si>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</si>
  <si>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</si>
  <si>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</si>
  <si>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</si>
  <si>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</si>
  <si>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</si>
  <si>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</si>
  <si>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</si>
  <si>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</si>
  <si>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</si>
  <si>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</si>
  <si>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</si>
  <si>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</si>
  <si>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</si>
  <si>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</si>
  <si>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</si>
  <si>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</si>
  <si>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</si>
  <si>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</si>
  <si>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</si>
  <si>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</si>
  <si>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</si>
  <si>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</si>
  <si>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</si>
  <si>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</si>
  <si>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</si>
  <si>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</si>
  <si>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</si>
  <si>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</si>
  <si>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</si>
  <si>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</si>
  <si>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</si>
  <si>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</si>
  <si>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</si>
  <si>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</si>
  <si>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</si>
  <si>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</si>
  <si>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</si>
  <si>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</si>
  <si>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</si>
  <si>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</si>
  <si>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</si>
  <si>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</si>
  <si>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</si>
  <si>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</si>
  <si>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</si>
  <si>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</si>
  <si>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</si>
  <si>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</si>
  <si>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</si>
  <si>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</si>
  <si>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</si>
  <si>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</si>
  <si>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</si>
  <si>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</si>
  <si>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</si>
  <si>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</si>
  <si>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</si>
  <si>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</si>
  <si>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</si>
  <si>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</si>
  <si>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</si>
  <si>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</si>
  <si>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</si>
  <si>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</si>
  <si>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</si>
  <si>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</si>
  <si>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</si>
  <si>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</si>
  <si>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</si>
  <si>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</si>
  <si>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</si>
  <si>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</si>
  <si>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</si>
  <si>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</si>
  <si>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</si>
  <si>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</si>
  <si>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</si>
  <si>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</si>
  <si>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</si>
  <si>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</si>
  <si>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</si>
  <si>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</si>
  <si>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</si>
  <si>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</si>
  <si>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</si>
  <si>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</si>
  <si>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</si>
  <si>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</si>
  <si>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</si>
  <si>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</si>
  <si>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</si>
  <si>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</si>
  <si>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</si>
  <si>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</si>
  <si>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</si>
  <si>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</si>
  <si>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</si>
  <si>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</si>
  <si>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</si>
  <si>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</si>
  <si>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</si>
  <si>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</si>
  <si>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</si>
  <si>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</si>
  <si>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</si>
  <si>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</si>
  <si>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</si>
  <si>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</si>
  <si>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</si>
  <si>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</si>
  <si>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</si>
  <si>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</si>
  <si>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</si>
  <si>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</si>
  <si>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</si>
  <si>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</si>
  <si>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</si>
  <si>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</si>
  <si>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</si>
  <si>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</si>
  <si>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</si>
  <si>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</si>
  <si>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</si>
  <si>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</si>
  <si>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</si>
  <si>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</si>
  <si>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</si>
  <si>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</si>
  <si>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</si>
  <si>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</si>
  <si>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</si>
  <si>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</si>
  <si>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</si>
  <si>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</si>
  <si>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</si>
  <si>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</si>
  <si>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</si>
  <si>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</si>
  <si>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</si>
  <si>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</si>
  <si>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</si>
  <si>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</si>
  <si>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</si>
  <si>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</si>
  <si>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</si>
  <si>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</si>
  <si>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</si>
  <si>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</si>
  <si>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</si>
  <si>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</si>
  <si>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</si>
  <si>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</si>
  <si>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</si>
  <si>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</si>
  <si>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</si>
  <si>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</si>
  <si>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</si>
  <si>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</si>
  <si>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</si>
  <si>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</si>
  <si>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</si>
  <si>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</si>
  <si>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</si>
  <si>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</si>
  <si>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</si>
  <si>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</si>
  <si>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</si>
  <si>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</si>
  <si>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</si>
  <si>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</si>
  <si>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</si>
  <si>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</si>
  <si>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</si>
  <si>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</si>
  <si>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</si>
  <si>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</si>
  <si>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</si>
  <si>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</si>
  <si>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</si>
  <si>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</si>
  <si>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</si>
  <si>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</si>
  <si>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</si>
  <si>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</si>
  <si>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</si>
  <si>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</si>
  <si>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</si>
  <si>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</si>
  <si>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</si>
  <si>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</si>
  <si>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</si>
  <si>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</si>
  <si>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</si>
  <si>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</si>
  <si>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</si>
  <si>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</si>
  <si>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</si>
  <si>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</si>
  <si>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</si>
  <si>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</si>
  <si>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</si>
  <si>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</si>
  <si>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</si>
  <si>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</si>
  <si>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</si>
  <si>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</si>
  <si>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</si>
  <si>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</si>
  <si>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</si>
  <si>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</si>
  <si>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</si>
  <si>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</si>
  <si>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</si>
  <si>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</si>
  <si>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</si>
  <si>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</si>
  <si>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</si>
  <si>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</si>
  <si>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</si>
  <si>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</si>
  <si>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</si>
  <si>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</si>
  <si>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</si>
  <si>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</si>
  <si>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</si>
  <si>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</si>
  <si>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</si>
  <si>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</si>
  <si>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</si>
  <si>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</si>
  <si>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</si>
  <si>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</si>
  <si>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</si>
  <si>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</si>
  <si>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</si>
  <si>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</si>
  <si>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</si>
  <si>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</si>
  <si>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</si>
  <si>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</si>
  <si>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</si>
  <si>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</si>
  <si>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</si>
  <si>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</si>
  <si>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</si>
  <si>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</si>
  <si>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</si>
  <si>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</si>
  <si>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</si>
  <si>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</si>
  <si>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</si>
  <si>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</si>
  <si>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</si>
  <si>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</si>
  <si>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</si>
  <si>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</si>
  <si>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</si>
  <si>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</si>
  <si>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</si>
  <si>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</si>
  <si>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</si>
  <si>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</si>
  <si>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</si>
  <si>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</si>
  <si>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</si>
  <si>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</si>
  <si>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</si>
  <si>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</si>
  <si>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</si>
  <si>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</si>
  <si>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</si>
  <si>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</si>
  <si>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</si>
  <si>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</si>
  <si>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</si>
  <si>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</si>
  <si>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</si>
  <si>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</si>
  <si>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</si>
  <si>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</si>
  <si>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</si>
  <si>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</si>
  <si>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</si>
  <si>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</si>
  <si>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</si>
  <si>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</si>
  <si>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</si>
  <si>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</si>
  <si>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</si>
  <si>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</si>
  <si>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</si>
  <si>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</si>
  <si>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</si>
  <si>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</si>
  <si>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</si>
  <si>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</si>
  <si>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</si>
  <si>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</si>
  <si>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</si>
  <si>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</si>
  <si>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</si>
  <si>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</si>
  <si>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</si>
  <si>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</si>
  <si>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</si>
  <si>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</si>
  <si>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</si>
  <si>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</si>
  <si>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</si>
  <si>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</si>
  <si>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</si>
  <si>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</si>
  <si>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</si>
  <si>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</si>
  <si>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</si>
  <si>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</si>
  <si>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</si>
  <si>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</si>
  <si>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</si>
  <si>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</si>
  <si>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</si>
  <si>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</si>
  <si>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</si>
  <si>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</si>
  <si>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</si>
  <si>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</si>
  <si>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</si>
  <si>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</si>
  <si>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</si>
  <si>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</si>
  <si>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</si>
  <si>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</si>
  <si>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</si>
  <si>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</si>
  <si>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</si>
  <si>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</si>
  <si>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</si>
  <si>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</si>
  <si>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</si>
  <si>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</si>
  <si>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</si>
  <si>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</si>
  <si>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</si>
  <si>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</si>
  <si>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</si>
  <si>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</si>
  <si>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</si>
  <si>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</si>
  <si>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</si>
  <si>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</si>
  <si>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</si>
  <si>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</si>
  <si>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</si>
  <si>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</si>
  <si>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</si>
  <si>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</si>
  <si>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</si>
  <si>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</si>
  <si>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</si>
  <si>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</si>
  <si>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</si>
  <si>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</si>
  <si>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</si>
  <si>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</si>
  <si>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</si>
  <si>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</si>
  <si>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</si>
  <si>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</si>
  <si>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</si>
  <si>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</si>
  <si>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</si>
  <si>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</si>
  <si>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</si>
  <si>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</si>
  <si>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</si>
  <si>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</si>
  <si>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</si>
  <si>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</si>
  <si>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</si>
  <si>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</si>
  <si>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</si>
  <si>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</si>
  <si>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</si>
  <si>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</si>
  <si>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</si>
  <si>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</si>
  <si>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</si>
  <si>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</si>
  <si>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</si>
  <si>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</si>
  <si>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</si>
  <si>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</si>
  <si>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</si>
  <si>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</si>
  <si>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</si>
  <si>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</si>
  <si>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</si>
  <si>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</si>
  <si>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</si>
  <si>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</si>
  <si>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</si>
  <si>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</si>
  <si>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</si>
  <si>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</si>
  <si>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</si>
  <si>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</si>
  <si>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</si>
  <si>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</si>
  <si>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</si>
  <si>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</si>
  <si>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</si>
  <si>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</si>
  <si>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</si>
  <si>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</si>
  <si>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</si>
  <si>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</si>
  <si>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</si>
  <si>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</si>
  <si>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</si>
  <si>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</si>
  <si>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</si>
  <si>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</si>
  <si>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</si>
  <si>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</si>
  <si>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</si>
  <si>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</si>
  <si>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</si>
  <si>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</si>
  <si>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</si>
  <si>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</si>
  <si>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</si>
  <si>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</si>
  <si>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</si>
  <si>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</si>
  <si>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</si>
  <si>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</si>
  <si>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</si>
  <si>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</si>
  <si>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</si>
  <si>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</si>
  <si>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</si>
  <si>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</si>
  <si>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</si>
  <si>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</si>
  <si>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</si>
  <si>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</si>
  <si>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</si>
  <si>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</si>
  <si>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</si>
  <si>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</si>
  <si>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</si>
  <si>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</si>
  <si>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</si>
  <si>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</si>
  <si>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</si>
  <si>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</si>
  <si>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</si>
  <si>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</si>
  <si>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</si>
  <si>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</si>
  <si>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</si>
  <si>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</si>
  <si>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</si>
  <si>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</si>
  <si>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</si>
  <si>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</si>
  <si>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</si>
  <si>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</si>
  <si>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</si>
  <si>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</si>
  <si>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</si>
  <si>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</si>
  <si>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</si>
  <si>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</si>
  <si>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</si>
  <si>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</si>
  <si>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</si>
  <si>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</si>
  <si>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</si>
  <si>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</si>
  <si>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</si>
  <si>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</si>
  <si>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</si>
  <si>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</si>
  <si>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</si>
  <si>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</si>
  <si>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</si>
  <si>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</si>
  <si>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</si>
  <si>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</si>
  <si>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</si>
  <si>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</si>
  <si>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</si>
  <si>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</si>
  <si>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</si>
  <si>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</si>
  <si>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</si>
  <si>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</si>
  <si>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</si>
  <si>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</si>
  <si>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</si>
  <si>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</si>
  <si>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</si>
  <si>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</si>
  <si>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</si>
  <si>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</si>
  <si>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</si>
  <si>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</si>
  <si>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</si>
  <si>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</si>
  <si>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</si>
  <si>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</si>
  <si>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</si>
  <si>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</si>
  <si>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</si>
  <si>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</si>
  <si>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</si>
  <si>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</si>
  <si>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</si>
  <si>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</si>
  <si>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</si>
  <si>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</si>
  <si>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</si>
  <si>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</si>
  <si>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</si>
  <si>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</si>
  <si>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</si>
  <si>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</si>
  <si>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</si>
  <si>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</si>
  <si>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</si>
  <si>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</si>
  <si>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</si>
  <si>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</si>
  <si>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</si>
  <si>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</si>
  <si>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</si>
  <si>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</si>
  <si>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</si>
  <si>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</si>
  <si>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</si>
  <si>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</si>
  <si>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</si>
  <si>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</si>
  <si>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</si>
  <si>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</si>
  <si>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</si>
  <si>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</si>
  <si>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</si>
  <si>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</si>
  <si>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</si>
  <si>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</si>
  <si>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</si>
  <si>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</si>
  <si>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</si>
  <si>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</si>
  <si>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</si>
  <si>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</si>
  <si>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</si>
  <si>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</si>
  <si>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</si>
  <si>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</si>
  <si>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</si>
  <si>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</si>
  <si>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</si>
  <si>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</si>
  <si>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</si>
  <si>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</si>
  <si>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</si>
  <si>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</si>
  <si>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</si>
  <si>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</si>
  <si>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</si>
  <si>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</si>
  <si>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</si>
  <si>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</si>
  <si>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</si>
  <si>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</si>
  <si>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</si>
  <si>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</si>
  <si>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</si>
  <si>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</si>
  <si>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</si>
  <si>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</si>
  <si>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</si>
  <si>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</si>
  <si>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</si>
  <si>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</si>
  <si>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</si>
  <si>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</si>
  <si>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</si>
  <si>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</si>
  <si>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</si>
  <si>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</si>
  <si>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</si>
  <si>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</si>
  <si>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</si>
  <si>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</si>
  <si>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</si>
  <si>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</si>
  <si>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</si>
  <si>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</si>
  <si>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</si>
  <si>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</si>
  <si>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</si>
  <si>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</si>
  <si>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</si>
  <si>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</si>
  <si>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</si>
  <si>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</si>
  <si>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</si>
  <si>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</si>
  <si>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</si>
  <si>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</si>
  <si>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</si>
  <si>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</si>
  <si>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</si>
  <si>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</si>
  <si>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</si>
  <si>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</si>
  <si>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</si>
  <si>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</si>
  <si>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</si>
  <si>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</si>
  <si>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</si>
  <si>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</si>
  <si>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</si>
  <si>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</si>
  <si>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</si>
  <si>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</si>
  <si>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</si>
  <si>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</si>
  <si>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</si>
  <si>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</si>
  <si>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</si>
  <si>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</si>
  <si>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</si>
  <si>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</si>
  <si>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</si>
  <si>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</si>
  <si>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</si>
  <si>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</si>
  <si>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</si>
  <si>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</si>
  <si>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</si>
  <si>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</si>
  <si>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</si>
  <si>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</si>
  <si>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</si>
  <si>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</si>
  <si>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</si>
  <si>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</si>
  <si>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</si>
  <si>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</si>
  <si>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</si>
  <si>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</si>
  <si>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</si>
  <si>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</si>
  <si>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</si>
  <si>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</si>
  <si>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</si>
  <si>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</si>
  <si>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</si>
  <si>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</si>
  <si>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</si>
  <si>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</si>
  <si>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</si>
  <si>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</si>
  <si>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</si>
  <si>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</si>
  <si>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</si>
  <si>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</si>
  <si>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</si>
  <si>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</si>
  <si>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</si>
  <si>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</si>
  <si>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</si>
  <si>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</si>
  <si>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</si>
  <si>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</si>
  <si>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</si>
  <si>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</si>
  <si>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</si>
  <si>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</si>
  <si>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</si>
  <si>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</si>
  <si>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</si>
  <si>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</si>
  <si>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</si>
  <si>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</si>
  <si>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</si>
  <si>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</si>
  <si>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</si>
  <si>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</si>
  <si>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</si>
  <si>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</si>
  <si>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</si>
  <si>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</si>
  <si>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</si>
  <si>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</si>
  <si>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</si>
  <si>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</si>
  <si>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</si>
  <si>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</si>
  <si>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</si>
  <si>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</si>
  <si>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</si>
  <si>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</si>
  <si>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</si>
  <si>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</si>
  <si>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</si>
  <si>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</si>
  <si>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</si>
  <si>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</si>
  <si>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</si>
  <si>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</si>
  <si>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</si>
  <si>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</si>
  <si>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</si>
  <si>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</si>
  <si>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</si>
  <si>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</si>
  <si>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</si>
  <si>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</si>
  <si>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</si>
  <si>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</si>
  <si>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</si>
  <si>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</si>
  <si>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</si>
  <si>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</si>
  <si>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</si>
  <si>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</si>
  <si>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</si>
  <si>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</si>
  <si>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</si>
  <si>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</si>
  <si>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</si>
  <si>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</si>
  <si>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</si>
  <si>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</si>
  <si>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</si>
  <si>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</si>
  <si>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</si>
  <si>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</si>
  <si>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</si>
  <si>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</si>
  <si>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</si>
  <si>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</si>
  <si>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</si>
  <si>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</si>
  <si>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</si>
  <si>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</si>
  <si>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</si>
  <si>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</si>
  <si>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</si>
  <si>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</si>
  <si>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</si>
  <si>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</si>
  <si>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</si>
  <si>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</si>
  <si>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</si>
  <si>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</si>
  <si>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</si>
  <si>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</si>
  <si>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</si>
  <si>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</si>
  <si>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</si>
  <si>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</si>
  <si>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</si>
  <si>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</si>
  <si>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</si>
  <si>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</si>
  <si>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</si>
  <si>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</si>
  <si>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</si>
  <si>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</si>
  <si>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</si>
  <si>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</si>
  <si>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</si>
  <si>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</si>
  <si>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</si>
  <si>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</si>
  <si>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</si>
  <si>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</si>
  <si>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</si>
  <si>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</si>
  <si>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</si>
  <si>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</si>
  <si>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</si>
  <si>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</si>
  <si>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</si>
  <si>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</si>
  <si>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</si>
  <si>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</si>
  <si>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</si>
  <si>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</si>
  <si>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</si>
  <si>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</si>
  <si>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</si>
  <si>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</si>
  <si>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</si>
  <si>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</si>
  <si>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</si>
  <si>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</si>
  <si>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</si>
  <si>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</si>
  <si>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</si>
  <si>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</si>
  <si>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</si>
  <si>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</si>
  <si>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</si>
  <si>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</si>
  <si>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</si>
  <si>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</si>
  <si>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</si>
  <si>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</si>
  <si>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</si>
  <si>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</si>
  <si>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</si>
  <si>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</si>
  <si>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</si>
  <si>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</si>
  <si>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</si>
  <si>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</si>
  <si>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</si>
  <si>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</si>
  <si>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</si>
  <si>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</si>
  <si>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</si>
  <si>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</si>
  <si>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</si>
  <si>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</si>
  <si>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</si>
  <si>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</si>
  <si>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</si>
  <si>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</si>
  <si>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</si>
  <si>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</si>
  <si>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</si>
  <si>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</si>
  <si>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</si>
  <si>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</si>
  <si>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</si>
  <si>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</si>
  <si>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</si>
  <si>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</si>
  <si>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</si>
  <si>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</si>
  <si>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</si>
  <si>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</si>
  <si>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</si>
  <si>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</si>
  <si>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</si>
  <si>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</si>
  <si>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</si>
  <si>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</si>
  <si>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</si>
  <si>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</si>
  <si>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</si>
  <si>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</si>
  <si>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</si>
  <si>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</si>
  <si>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</si>
  <si>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</si>
  <si>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</si>
  <si>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</si>
  <si>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</si>
  <si>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</si>
  <si>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</si>
  <si>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</si>
  <si>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</si>
  <si>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</si>
  <si>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</si>
  <si>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</si>
  <si>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</si>
  <si>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</si>
  <si>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</si>
  <si>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</si>
  <si>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</si>
  <si>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</si>
  <si>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</si>
  <si>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</si>
  <si>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</si>
  <si>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</si>
  <si>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</si>
  <si>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</si>
  <si>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</si>
  <si>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</si>
  <si>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</si>
  <si>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</si>
  <si>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</si>
  <si>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</si>
  <si>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</si>
  <si>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</si>
  <si>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</si>
  <si>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</si>
  <si>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</si>
  <si>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</si>
  <si>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</si>
  <si>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</si>
  <si>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</si>
  <si>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</si>
  <si>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</si>
  <si>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</si>
  <si>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</si>
  <si>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</si>
  <si>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</si>
  <si>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</si>
  <si>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</si>
  <si>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</si>
  <si>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</si>
  <si>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</si>
  <si>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</si>
  <si>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</si>
  <si>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</si>
  <si>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</si>
  <si>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</si>
  <si>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</si>
  <si>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</si>
  <si>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</si>
  <si>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</si>
  <si>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</si>
  <si>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</si>
  <si>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</si>
  <si>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</si>
  <si>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</si>
  <si>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</si>
  <si>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</si>
  <si>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</si>
  <si>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</si>
  <si>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</si>
  <si>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</si>
  <si>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</si>
  <si>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</si>
  <si>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</si>
  <si>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</si>
  <si>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</si>
  <si>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</si>
  <si>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</si>
  <si>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</si>
  <si>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</si>
  <si>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</si>
  <si>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</si>
  <si>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</si>
  <si>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</si>
  <si>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</si>
  <si>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</si>
  <si>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</si>
  <si>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</si>
  <si>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</si>
  <si>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</si>
  <si>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</si>
  <si>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</si>
  <si>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</si>
  <si>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</si>
  <si>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</si>
  <si>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</si>
  <si>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</si>
  <si>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</si>
  <si>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</si>
  <si>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</si>
  <si>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</si>
  <si>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</si>
  <si>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</si>
  <si>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</si>
  <si>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</si>
  <si>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</si>
  <si>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</si>
  <si>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</si>
  <si>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</si>
  <si>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</si>
  <si>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</si>
  <si>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</si>
  <si>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</si>
  <si>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</si>
  <si>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</si>
  <si>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</si>
  <si>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</si>
  <si>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</si>
  <si>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</si>
  <si>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</si>
  <si>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</si>
  <si>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</si>
  <si>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</si>
  <si>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</si>
  <si>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</si>
  <si>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</si>
  <si>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</si>
  <si>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</si>
  <si>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</si>
  <si>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</si>
  <si>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</si>
  <si>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</si>
  <si>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</si>
  <si>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</si>
  <si>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</si>
  <si>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</si>
  <si>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</si>
  <si>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</si>
  <si>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</si>
  <si>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</si>
  <si>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</si>
  <si>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</si>
  <si>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</si>
  <si>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</si>
  <si>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</si>
  <si>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</si>
  <si>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</si>
  <si>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</si>
  <si>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</si>
  <si>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</si>
  <si>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</si>
  <si>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</si>
  <si>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</si>
  <si>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</si>
  <si>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</si>
  <si>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</si>
  <si>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</si>
  <si>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</si>
  <si>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</si>
  <si>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</si>
  <si>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</si>
  <si>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</si>
  <si>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</si>
  <si>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</si>
  <si>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</si>
  <si>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</si>
  <si>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</si>
  <si>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</si>
  <si>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</si>
  <si>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</si>
  <si>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</si>
  <si>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</si>
  <si>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</si>
  <si>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</si>
  <si>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</si>
  <si>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</si>
  <si>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</si>
  <si>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</si>
  <si>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</si>
  <si>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</si>
  <si>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</si>
  <si>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</si>
  <si>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</si>
  <si>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</si>
  <si>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</si>
  <si>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</si>
  <si>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</si>
  <si>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</si>
  <si>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</si>
  <si>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</si>
  <si>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</si>
  <si>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</si>
  <si>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</si>
  <si>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</si>
  <si>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</si>
  <si>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</si>
  <si>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</si>
  <si>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</si>
  <si>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</si>
  <si>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</si>
  <si>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</si>
  <si>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</si>
  <si>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</si>
  <si>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</si>
  <si>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</si>
  <si>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</si>
  <si>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</si>
  <si>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</si>
  <si>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</si>
  <si>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</si>
  <si>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</si>
  <si>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</si>
  <si>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</si>
  <si>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</si>
  <si>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</si>
  <si>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</si>
  <si>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</si>
  <si>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</si>
  <si>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</si>
  <si>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</si>
  <si>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</si>
  <si>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</si>
  <si>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</si>
  <si>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</si>
  <si>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</si>
  <si>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</si>
  <si>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</si>
  <si>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</si>
  <si>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</si>
  <si>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</si>
  <si>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</si>
  <si>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</si>
  <si>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</si>
  <si>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</si>
  <si>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</si>
  <si>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</si>
  <si>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</si>
  <si>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</si>
  <si>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</si>
  <si>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</si>
  <si>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</si>
  <si>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</si>
  <si>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</si>
  <si>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</si>
  <si>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</si>
  <si>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</si>
  <si>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</si>
  <si>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</si>
  <si>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</si>
  <si>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</si>
  <si>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</si>
  <si>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</si>
  <si>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</si>
  <si>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</si>
  <si>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</si>
  <si>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</si>
  <si>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</si>
  <si>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</si>
  <si>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</si>
  <si>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</si>
  <si>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</si>
  <si>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</si>
  <si>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</si>
  <si>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</si>
  <si>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</si>
  <si>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</si>
  <si>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</si>
  <si>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</si>
  <si>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</si>
  <si>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</si>
  <si>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</si>
  <si>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</si>
  <si>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</si>
  <si>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</si>
  <si>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</si>
  <si>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</si>
  <si>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</si>
  <si>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</si>
  <si>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</si>
  <si>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</si>
  <si>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</si>
  <si>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</si>
  <si>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</si>
  <si>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</si>
  <si>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</si>
  <si>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</si>
  <si>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</si>
  <si>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</si>
  <si>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</si>
  <si>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</si>
  <si>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</si>
  <si>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</si>
  <si>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</si>
  <si>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</si>
  <si>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</si>
  <si>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</si>
  <si>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</si>
  <si>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</si>
  <si>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</si>
  <si>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</si>
  <si>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</si>
  <si>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</si>
  <si>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</si>
  <si>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</si>
  <si>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</si>
  <si>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</si>
  <si>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</si>
  <si>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</si>
  <si>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</si>
  <si>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</si>
  <si>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</si>
  <si>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</si>
  <si>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</si>
  <si>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</si>
  <si>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</si>
  <si>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</si>
  <si>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</si>
  <si>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</si>
  <si>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</si>
  <si>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</si>
  <si>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</si>
  <si>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</si>
  <si>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</si>
  <si>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</si>
  <si>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</si>
  <si>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</si>
  <si>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</si>
  <si>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</si>
  <si>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</si>
  <si>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</si>
  <si>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</si>
  <si>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</si>
  <si>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</si>
  <si>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</si>
  <si>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</si>
  <si>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</si>
  <si>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</si>
  <si>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</si>
  <si>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</si>
  <si>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</si>
  <si>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</si>
  <si>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</si>
  <si>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</si>
  <si>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</si>
  <si>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</si>
  <si>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</si>
  <si>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</si>
  <si>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</si>
  <si>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</si>
  <si>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</si>
  <si>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</si>
  <si>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</si>
  <si>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</si>
  <si>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</si>
  <si>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</si>
  <si>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</si>
  <si>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</si>
  <si>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</si>
  <si>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</si>
  <si>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</si>
  <si>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</si>
  <si>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</si>
  <si>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</si>
  <si>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</si>
  <si>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</si>
  <si>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</si>
  <si>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</si>
  <si>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</si>
  <si>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</si>
  <si>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</si>
  <si>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</si>
  <si>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</si>
  <si>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</si>
  <si>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</si>
  <si>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</si>
  <si>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</si>
  <si>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</si>
  <si>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</si>
  <si>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</si>
  <si>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</si>
  <si>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</si>
  <si>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</si>
  <si>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</si>
  <si>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</si>
  <si>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</si>
  <si>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</si>
  <si>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</si>
  <si>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</si>
  <si>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</si>
  <si>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</si>
  <si>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</si>
  <si>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</si>
  <si>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</si>
  <si>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</si>
  <si>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</si>
  <si>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</si>
  <si>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</si>
  <si>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</si>
  <si>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</si>
  <si>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</si>
  <si>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</si>
  <si>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</si>
  <si>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</si>
  <si>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</si>
  <si>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</si>
  <si>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</si>
  <si>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</si>
  <si>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</si>
  <si>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</si>
  <si>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</si>
  <si>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</si>
  <si>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</si>
  <si>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</si>
  <si>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</si>
  <si>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</si>
  <si>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</si>
  <si>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</si>
  <si>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</si>
  <si>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</si>
  <si>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</si>
  <si>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</si>
  <si>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</si>
  <si>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</si>
  <si>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</si>
  <si>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</si>
  <si>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</si>
  <si>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</si>
  <si>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</si>
  <si>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</si>
  <si>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</si>
  <si>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</si>
  <si>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</si>
  <si>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</si>
  <si>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</si>
  <si>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</si>
  <si>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</si>
  <si>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</si>
  <si>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</si>
  <si>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</si>
  <si>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</si>
  <si>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</si>
  <si>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</si>
  <si>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</si>
  <si>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</si>
  <si>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</si>
  <si>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</si>
  <si>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</si>
  <si>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</si>
  <si>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</si>
  <si>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</si>
  <si>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</si>
  <si>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</si>
  <si>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</si>
  <si>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</si>
  <si>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</si>
  <si>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</si>
  <si>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</si>
  <si>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</si>
  <si>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</si>
  <si>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</si>
  <si>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</si>
  <si>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</si>
  <si>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</si>
  <si>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</si>
  <si>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</si>
  <si>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</si>
  <si>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</si>
  <si>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</si>
  <si>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</si>
  <si>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</si>
  <si>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</si>
  <si>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</si>
  <si>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</si>
  <si>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</si>
  <si>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</si>
  <si>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</si>
  <si>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</si>
  <si>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</si>
  <si>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</si>
  <si>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</si>
  <si>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</si>
  <si>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</si>
  <si>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</si>
  <si>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</si>
  <si>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</si>
  <si>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</si>
  <si>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</si>
  <si>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</si>
  <si>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</si>
  <si>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</si>
  <si>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</si>
  <si>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</si>
  <si>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</si>
  <si>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</si>
  <si>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</si>
  <si>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</si>
  <si>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</si>
  <si>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</si>
  <si>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</si>
  <si>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</si>
  <si>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</si>
  <si>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</si>
  <si>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</si>
  <si>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</si>
  <si>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</si>
  <si>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</si>
  <si>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</si>
  <si>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</si>
  <si>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</si>
  <si>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</si>
  <si>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</si>
  <si>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</si>
  <si>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</si>
  <si>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</si>
  <si>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</si>
  <si>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</si>
  <si>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</si>
  <si>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</si>
  <si>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</si>
  <si>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</si>
  <si>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</si>
  <si>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</si>
  <si>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</si>
  <si>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</si>
  <si>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</si>
  <si>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</si>
  <si>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</si>
  <si>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</si>
  <si>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</si>
  <si>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</si>
  <si>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</si>
  <si>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</si>
  <si>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</si>
  <si>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</si>
  <si>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</si>
  <si>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</si>
  <si>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</si>
  <si>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</si>
  <si>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</si>
  <si>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</si>
  <si>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</si>
  <si>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</si>
  <si>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</si>
  <si>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</si>
  <si>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</si>
  <si>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</si>
  <si>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</si>
  <si>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</si>
  <si>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</si>
  <si>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</si>
  <si>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</si>
  <si>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</si>
  <si>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</si>
  <si>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</si>
  <si>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</si>
  <si>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</si>
  <si>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</si>
  <si>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</si>
  <si>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</si>
  <si>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</si>
  <si>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</si>
  <si>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</si>
  <si>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</si>
  <si>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</si>
  <si>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</si>
  <si>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</si>
  <si>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</si>
  <si>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</si>
  <si>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</si>
  <si>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</si>
  <si>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</si>
  <si>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</si>
  <si>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</si>
  <si>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</si>
  <si>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</si>
  <si>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</si>
  <si>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</si>
  <si>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</si>
  <si>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</si>
  <si>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</si>
  <si>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</si>
  <si>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</si>
  <si>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</si>
  <si>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</si>
  <si>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</si>
  <si>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</si>
  <si>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</si>
  <si>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</si>
  <si>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</si>
  <si>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</si>
  <si>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</si>
  <si>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</si>
  <si>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</si>
  <si>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</si>
  <si>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</si>
  <si>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</si>
  <si>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</si>
  <si>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</si>
  <si>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</si>
  <si>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</si>
  <si>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</si>
  <si>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</si>
  <si>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</si>
  <si>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</si>
  <si>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</si>
  <si>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</si>
  <si>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</si>
  <si>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</si>
  <si>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</si>
  <si>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</si>
  <si>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</si>
  <si>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</si>
  <si>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</si>
  <si>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</si>
  <si>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</si>
  <si>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</si>
  <si>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</si>
  <si>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</si>
  <si>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</si>
  <si>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</si>
  <si>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</si>
  <si>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</si>
  <si>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</si>
  <si>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</si>
  <si>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</si>
  <si>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</si>
  <si>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</si>
  <si>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</si>
  <si>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</si>
  <si>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</si>
  <si>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</si>
  <si>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</si>
  <si>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</si>
  <si>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</si>
  <si>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</si>
  <si>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</si>
  <si>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</si>
  <si>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</si>
  <si>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</si>
  <si>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</si>
  <si>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</si>
  <si>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</si>
  <si>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</si>
  <si>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</si>
  <si>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</si>
  <si>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</si>
  <si>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</si>
  <si>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</si>
  <si>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</si>
  <si>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</si>
  <si>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</si>
  <si>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</si>
  <si>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</si>
  <si>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</si>
  <si>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</si>
  <si>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</si>
  <si>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</si>
  <si>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</si>
  <si>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</si>
  <si>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</si>
  <si>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</si>
  <si>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</si>
  <si>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</si>
  <si>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</si>
  <si>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</si>
  <si>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</si>
  <si>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</si>
  <si>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</si>
  <si>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</si>
  <si>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</si>
  <si>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</si>
  <si>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</si>
  <si>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</si>
  <si>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</si>
  <si>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</si>
  <si>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</si>
  <si>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</si>
  <si>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</si>
  <si>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</si>
  <si>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</si>
  <si>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</si>
  <si>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</si>
  <si>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</si>
  <si>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</si>
  <si>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</si>
  <si>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</si>
  <si>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</si>
  <si>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</si>
  <si>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</si>
  <si>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</si>
  <si>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</si>
  <si>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</si>
  <si>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</si>
  <si>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</si>
  <si>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</si>
  <si>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</si>
  <si>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</si>
  <si>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</si>
  <si>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</si>
  <si>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</si>
  <si>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</si>
  <si>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</si>
  <si>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</si>
  <si>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</si>
  <si>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</si>
  <si>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</si>
  <si>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</si>
  <si>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</si>
  <si>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</si>
  <si>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</si>
  <si>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</si>
  <si>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</si>
  <si>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</si>
  <si>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</si>
  <si>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</si>
  <si>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</si>
  <si>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</si>
  <si>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</si>
  <si>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</si>
  <si>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</si>
  <si>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</si>
  <si>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</si>
  <si>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</si>
  <si>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</si>
  <si>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</si>
  <si>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</si>
  <si>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</si>
  <si>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</si>
  <si>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</si>
  <si>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</si>
  <si>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</si>
  <si>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</si>
  <si>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</si>
  <si>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</si>
  <si>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</si>
  <si>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</si>
  <si>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</si>
  <si>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</si>
  <si>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</si>
  <si>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</si>
  <si>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</si>
  <si>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</si>
  <si>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</si>
  <si>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</si>
  <si>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</si>
  <si>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</si>
  <si>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</si>
  <si>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</si>
  <si>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</si>
  <si>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</si>
  <si>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</si>
  <si>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</si>
  <si>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</si>
  <si>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</si>
  <si>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</si>
  <si>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</si>
  <si>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</si>
  <si>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</si>
  <si>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</si>
  <si>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</si>
  <si>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</si>
  <si>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</si>
  <si>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</si>
  <si>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</si>
  <si>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</si>
  <si>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</si>
  <si>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</si>
  <si>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</si>
  <si>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</si>
  <si>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</si>
  <si>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</si>
  <si>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</si>
  <si>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</si>
  <si>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</si>
  <si>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</si>
  <si>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</si>
  <si>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</si>
  <si>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</si>
  <si>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</si>
  <si>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</si>
  <si>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</si>
  <si>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</si>
  <si>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</si>
  <si>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</si>
  <si>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</si>
  <si>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</si>
  <si>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</si>
  <si>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</si>
  <si>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</si>
  <si>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</si>
  <si>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</si>
  <si>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</si>
  <si>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</si>
  <si>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</si>
  <si>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</si>
  <si>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</si>
  <si>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</si>
  <si>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</si>
  <si>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</si>
  <si>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</si>
  <si>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</si>
  <si>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</si>
  <si>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</si>
  <si>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</si>
  <si>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</si>
  <si>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</si>
  <si>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</si>
  <si>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</si>
  <si>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</si>
  <si>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</si>
  <si>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</si>
  <si>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</si>
  <si>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</si>
  <si>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</si>
  <si>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</si>
  <si>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</si>
  <si>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</si>
  <si>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</si>
  <si>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</si>
  <si>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</si>
  <si>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</si>
  <si>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</si>
  <si>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</si>
  <si>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</si>
  <si>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</si>
  <si>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</si>
  <si>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</si>
  <si>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</si>
  <si>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</si>
  <si>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</si>
  <si>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</si>
  <si>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</si>
  <si>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</si>
  <si>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</si>
  <si>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</si>
  <si>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</si>
  <si>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</si>
  <si>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</si>
  <si>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</si>
  <si>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</si>
  <si>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</si>
  <si>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</si>
  <si>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</si>
  <si>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</si>
  <si>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</si>
  <si>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</si>
  <si>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</si>
  <si>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</si>
  <si>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</si>
  <si>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</si>
  <si>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</si>
  <si>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</si>
  <si>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</si>
  <si>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</si>
  <si>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</si>
  <si>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</si>
  <si>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</si>
  <si>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</si>
  <si>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</si>
  <si>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</si>
  <si>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</si>
  <si>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</si>
  <si>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</si>
  <si>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</si>
  <si>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</si>
  <si>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</si>
  <si>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</si>
  <si>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</si>
  <si>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</si>
  <si>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</si>
  <si>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</si>
  <si>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</si>
  <si>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</si>
  <si>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</si>
  <si>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</si>
  <si>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</si>
  <si>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</si>
  <si>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</si>
  <si>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</si>
  <si>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</si>
  <si>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</si>
  <si>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</si>
  <si>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</si>
  <si>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</si>
  <si>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</si>
  <si>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</si>
  <si>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</si>
  <si>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</si>
  <si>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</si>
  <si>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</si>
  <si>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</si>
  <si>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</si>
  <si>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</si>
  <si>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</si>
  <si>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</si>
  <si>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</si>
  <si>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</si>
  <si>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</si>
  <si>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</si>
  <si>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</si>
  <si>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</si>
  <si>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</si>
  <si>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</si>
  <si>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</si>
  <si>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</si>
  <si>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</si>
  <si>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</si>
  <si>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</si>
  <si>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</si>
  <si>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</si>
  <si>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</si>
  <si>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</si>
  <si>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</si>
  <si>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</si>
  <si>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</si>
  <si>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</si>
  <si>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</si>
  <si>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</si>
  <si>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</si>
  <si>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</si>
  <si>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</si>
  <si>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</si>
  <si>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</si>
  <si>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</si>
  <si>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</si>
  <si>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</si>
  <si>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</si>
  <si>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</si>
  <si>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</si>
  <si>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</si>
  <si>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</si>
  <si>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</si>
  <si>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</si>
  <si>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</si>
  <si>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</si>
  <si>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</si>
  <si>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</si>
  <si>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</si>
  <si>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</si>
  <si>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</si>
  <si>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</si>
  <si>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</si>
  <si>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</si>
  <si>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</si>
  <si>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</si>
  <si>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</si>
  <si>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</si>
  <si>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</si>
  <si>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</si>
  <si>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</si>
  <si>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</si>
  <si>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</si>
  <si>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</si>
  <si>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</si>
  <si>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</si>
  <si>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</si>
  <si>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</si>
  <si>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</si>
  <si>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</si>
  <si>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</si>
  <si>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</si>
  <si>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</si>
  <si>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</si>
  <si>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</si>
  <si>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</si>
  <si>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</si>
  <si>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</si>
  <si>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</si>
  <si>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</si>
  <si>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</si>
  <si>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</si>
  <si>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</si>
  <si>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</si>
  <si>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</si>
  <si>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</si>
  <si>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</si>
  <si>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</si>
  <si>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</si>
  <si>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</si>
  <si>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</si>
  <si>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</si>
  <si>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</si>
  <si>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</si>
  <si>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</si>
  <si>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</si>
  <si>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</si>
  <si>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</si>
  <si>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</si>
  <si>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</si>
  <si>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</si>
  <si>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</si>
  <si>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</si>
  <si>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</si>
  <si>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</si>
  <si>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</si>
  <si>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</si>
  <si>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</si>
  <si>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</si>
  <si>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</si>
  <si>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</si>
  <si>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</si>
  <si>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</si>
  <si>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</si>
  <si>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</si>
  <si>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</si>
  <si>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</si>
  <si>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</si>
  <si>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</si>
  <si>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</si>
  <si>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</si>
  <si>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</si>
  <si>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</si>
  <si>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</si>
  <si>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</si>
  <si>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</si>
  <si>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</si>
  <si>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</si>
  <si>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</si>
  <si>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</si>
  <si>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</si>
  <si>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</si>
  <si>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</si>
  <si>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</si>
  <si>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</si>
  <si>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</si>
  <si>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</si>
  <si>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</si>
  <si>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</si>
  <si>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</si>
  <si>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</si>
  <si>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</si>
  <si>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</si>
  <si>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</si>
  <si>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</si>
  <si>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</si>
  <si>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</si>
  <si>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</si>
  <si>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</si>
  <si>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</si>
  <si>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</si>
  <si>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</si>
  <si>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</si>
  <si>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</si>
  <si>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</si>
  <si>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</si>
  <si>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</si>
  <si>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</si>
  <si>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</si>
  <si>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</si>
  <si>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</si>
  <si>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</si>
  <si>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</si>
  <si>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</si>
  <si>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</si>
  <si>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</si>
  <si>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</si>
  <si>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</si>
  <si>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</si>
  <si>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</si>
  <si>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</si>
  <si>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</si>
  <si>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</si>
  <si>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</si>
  <si>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</si>
  <si>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</si>
  <si>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</si>
  <si>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</si>
  <si>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</si>
  <si>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</si>
  <si>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</si>
  <si>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</si>
  <si>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</si>
  <si>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</si>
  <si>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</si>
  <si>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</si>
  <si>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</si>
  <si>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</si>
  <si>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</si>
  <si>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</si>
  <si>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</si>
  <si>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</si>
  <si>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</si>
  <si>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</si>
  <si>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</si>
  <si>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</si>
  <si>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</si>
  <si>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</si>
  <si>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</si>
  <si>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</si>
  <si>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</si>
  <si>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</si>
  <si>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</si>
  <si>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</si>
  <si>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</si>
  <si>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</si>
  <si>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</si>
  <si>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</si>
  <si>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</si>
  <si>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</si>
  <si>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</si>
  <si>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</si>
  <si>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</si>
  <si>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</si>
  <si>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</si>
  <si>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</si>
  <si>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</si>
  <si>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</si>
  <si>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</si>
  <si>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</si>
  <si>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</si>
  <si>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</si>
  <si>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</si>
  <si>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</si>
  <si>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</si>
  <si>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</si>
  <si>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</si>
  <si>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</si>
  <si>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</si>
  <si>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</si>
  <si>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</si>
  <si>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</si>
  <si>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</si>
  <si>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</si>
  <si>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</si>
  <si>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</si>
  <si>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</si>
  <si>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</si>
  <si>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</si>
  <si>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</si>
  <si>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</si>
  <si>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</si>
  <si>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</si>
  <si>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</si>
  <si>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</si>
  <si>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</si>
  <si>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</si>
  <si>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</si>
  <si>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</si>
  <si>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</si>
  <si>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</si>
  <si>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</si>
  <si>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</si>
  <si>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</si>
  <si>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</si>
  <si>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</si>
  <si>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</si>
  <si>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</si>
  <si>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</si>
  <si>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</si>
  <si>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</si>
  <si>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</si>
  <si>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</si>
  <si>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</si>
  <si>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</si>
  <si>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</si>
  <si>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</si>
  <si>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</si>
  <si>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</si>
  <si>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</si>
  <si>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</si>
  <si>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</si>
  <si>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</si>
  <si>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</si>
  <si>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</si>
  <si>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</si>
  <si>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</si>
  <si>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</si>
  <si>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</si>
  <si>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</si>
  <si>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</si>
  <si>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</si>
  <si>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</si>
  <si>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</si>
  <si>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</si>
  <si>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</si>
  <si>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</si>
  <si>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</si>
  <si>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</si>
  <si>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</si>
  <si>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</si>
  <si>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</si>
  <si>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</si>
  <si>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</si>
  <si>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</si>
  <si>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</si>
  <si>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</si>
  <si>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</si>
  <si>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</si>
  <si>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</si>
  <si>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</si>
  <si>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</si>
  <si>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</si>
  <si>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</si>
  <si>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</si>
  <si>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</si>
  <si>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</si>
  <si>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</si>
  <si>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</si>
  <si>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</si>
  <si>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</si>
  <si>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</si>
  <si>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</si>
  <si>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</si>
  <si>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</si>
  <si>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</si>
  <si>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</si>
  <si>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</si>
  <si>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</si>
  <si>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</si>
  <si>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</si>
  <si>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</si>
  <si>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</si>
  <si>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</si>
  <si>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</si>
  <si>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</si>
  <si>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</si>
  <si>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</si>
  <si>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</si>
  <si>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</si>
  <si>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</si>
  <si>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</si>
  <si>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</si>
  <si>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</si>
  <si>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</si>
  <si>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</si>
  <si>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</si>
  <si>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</si>
  <si>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</si>
  <si>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</si>
  <si>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</si>
  <si>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</si>
  <si>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</si>
  <si>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</si>
  <si>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</si>
  <si>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</si>
  <si>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</si>
  <si>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</si>
  <si>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</si>
  <si>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</si>
  <si>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</si>
  <si>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</si>
  <si>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</si>
  <si>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</si>
  <si>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</si>
  <si>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</si>
  <si>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</si>
  <si>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</si>
  <si>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</si>
  <si>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</si>
  <si>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</si>
  <si>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</si>
  <si>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</si>
  <si>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</si>
  <si>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</si>
  <si>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</si>
  <si>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</si>
  <si>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</si>
  <si>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</si>
  <si>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</si>
  <si>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</si>
  <si>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</si>
  <si>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</si>
  <si>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</si>
  <si>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</si>
  <si>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</si>
  <si>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</si>
  <si>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</si>
  <si>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</si>
  <si>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</si>
  <si>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</si>
  <si>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</si>
  <si>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</si>
  <si>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</si>
  <si>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</si>
  <si>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</si>
  <si>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</si>
  <si>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</si>
  <si>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</si>
  <si>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</si>
  <si>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</si>
  <si>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</si>
  <si>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</si>
  <si>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</si>
  <si>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</si>
  <si>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</si>
  <si>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</si>
  <si>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</si>
  <si>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</si>
  <si>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</si>
  <si>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</si>
  <si>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</si>
  <si>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</si>
  <si>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</si>
  <si>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</si>
  <si>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</si>
  <si>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</si>
  <si>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</si>
  <si>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</si>
  <si>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</si>
  <si>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</si>
  <si>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</si>
  <si>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</si>
  <si>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</si>
  <si>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</si>
  <si>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</si>
  <si>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</si>
  <si>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</si>
  <si>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</si>
  <si>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</si>
  <si>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</si>
  <si>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</si>
  <si>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</si>
  <si>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</si>
  <si>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</si>
  <si>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</si>
  <si>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</si>
  <si>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</si>
  <si>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</si>
  <si>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</si>
  <si>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</si>
  <si>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</si>
  <si>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</si>
  <si>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</si>
  <si>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</si>
  <si>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</si>
  <si>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</si>
  <si>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</si>
  <si>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</si>
  <si>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</si>
  <si>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</si>
  <si>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</si>
  <si>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</si>
  <si>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</si>
  <si>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</si>
  <si>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</si>
  <si>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</si>
  <si>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</si>
  <si>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</si>
  <si>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</si>
  <si>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</si>
  <si>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</si>
  <si>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</si>
  <si>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</si>
  <si>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</si>
  <si>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</si>
  <si>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</si>
  <si>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</si>
  <si>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</si>
  <si>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</si>
  <si>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</si>
  <si>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</si>
  <si>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</si>
  <si>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</si>
  <si>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</si>
  <si>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</si>
  <si>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</si>
  <si>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</si>
  <si>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</si>
  <si>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</si>
  <si>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</si>
  <si>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</si>
  <si>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</si>
  <si>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</si>
  <si>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</si>
  <si>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</si>
  <si>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</si>
  <si>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</si>
  <si>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</si>
  <si>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</si>
  <si>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</si>
  <si>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</si>
  <si>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</si>
  <si>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</si>
  <si>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</si>
  <si>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</si>
  <si>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</si>
  <si>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</si>
  <si>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</si>
  <si>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</si>
  <si>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</si>
  <si>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</si>
  <si>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</si>
  <si>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</si>
  <si>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</si>
  <si>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</si>
  <si>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</si>
  <si>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</si>
  <si>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</si>
  <si>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</si>
  <si>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</si>
  <si>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</si>
  <si>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</si>
  <si>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</si>
  <si>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</si>
  <si>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</si>
  <si>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</si>
  <si>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</si>
  <si>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</si>
  <si>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</si>
  <si>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</si>
  <si>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</si>
  <si>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</si>
  <si>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</si>
  <si>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</si>
  <si>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</si>
  <si>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</si>
  <si>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</si>
  <si>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</si>
  <si>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</si>
  <si>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</si>
  <si>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</si>
  <si>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</si>
  <si>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</si>
  <si>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</si>
  <si>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</si>
  <si>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</si>
  <si>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</si>
  <si>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</si>
  <si>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</si>
  <si>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</si>
  <si>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</si>
  <si>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</si>
  <si>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</si>
  <si>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</si>
  <si>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</si>
  <si>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</si>
  <si>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</si>
  <si>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</si>
  <si>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</si>
  <si>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</si>
  <si>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</si>
  <si>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</si>
  <si>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</si>
  <si>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</si>
  <si>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</si>
  <si>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</si>
  <si>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</si>
  <si>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</si>
  <si>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</si>
  <si>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</si>
  <si>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</si>
  <si>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</si>
  <si>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</si>
  <si>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</si>
  <si>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</si>
  <si>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</si>
  <si>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</si>
  <si>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</si>
  <si>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</si>
  <si>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</si>
  <si>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</si>
  <si>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</si>
  <si>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</si>
  <si>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</si>
  <si>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</si>
  <si>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</si>
  <si>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</si>
  <si>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</si>
  <si>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</si>
  <si>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</si>
  <si>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</si>
  <si>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</si>
  <si>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</si>
  <si>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</si>
  <si>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</si>
  <si>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</si>
  <si>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</si>
  <si>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</si>
  <si>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</si>
  <si>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</si>
  <si>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</si>
  <si>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</si>
  <si>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</si>
  <si>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</si>
  <si>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</si>
  <si>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</si>
  <si>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</si>
  <si>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</si>
  <si>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</si>
  <si>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</si>
  <si>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</si>
  <si>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</si>
  <si>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</si>
  <si>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</si>
  <si>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</si>
  <si>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</si>
  <si>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</si>
  <si>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</si>
  <si>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</si>
  <si>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</si>
  <si>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</si>
  <si>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</si>
  <si>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</si>
  <si>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</si>
  <si>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</si>
  <si>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</si>
  <si>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</si>
  <si>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</si>
  <si>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</si>
  <si>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</si>
  <si>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</si>
  <si>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</si>
  <si>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</si>
  <si>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</si>
  <si>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</si>
  <si>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</si>
  <si>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</si>
  <si>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</si>
  <si>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</si>
  <si>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</si>
  <si>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</si>
  <si>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</si>
  <si>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</si>
  <si>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</si>
  <si>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</si>
  <si>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</si>
  <si>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</si>
  <si>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</si>
  <si>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</si>
  <si>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</si>
  <si>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</si>
  <si>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</si>
  <si>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</si>
  <si>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</si>
  <si>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</si>
  <si>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</si>
  <si>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</si>
  <si>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</si>
  <si>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</si>
  <si>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</si>
  <si>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</si>
  <si>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</si>
  <si>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</si>
  <si>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</si>
  <si>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</si>
  <si>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</si>
  <si>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</si>
  <si>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</si>
  <si>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</si>
  <si>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</si>
  <si>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</si>
  <si>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</si>
  <si>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</si>
  <si>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</si>
  <si>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</si>
  <si>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</si>
  <si>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</si>
  <si>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</si>
  <si>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</si>
  <si>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</si>
  <si>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</si>
  <si>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</si>
  <si>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</si>
  <si>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</si>
  <si>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</si>
  <si>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</si>
  <si>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</si>
  <si>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</si>
  <si>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</si>
  <si>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</si>
  <si>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</si>
  <si>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</si>
  <si>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</si>
  <si>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</si>
  <si>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</si>
  <si>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</si>
  <si>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</si>
  <si>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</si>
  <si>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</si>
  <si>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</si>
  <si>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</si>
  <si>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</si>
  <si>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</si>
  <si>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</si>
  <si>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</si>
  <si>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</si>
  <si>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</si>
  <si>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</si>
  <si>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</si>
  <si>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</si>
  <si>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</si>
  <si>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</si>
  <si>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</si>
  <si>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</si>
  <si>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</si>
  <si>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</si>
  <si>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</si>
  <si>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</si>
  <si>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</si>
  <si>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</si>
  <si>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</si>
  <si>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</si>
  <si>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</si>
  <si>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</si>
  <si>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</si>
  <si>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</si>
  <si>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</si>
  <si>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</si>
  <si>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</si>
  <si>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</si>
  <si>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</si>
  <si>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</si>
  <si>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</si>
  <si>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</si>
  <si>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</si>
  <si>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</si>
  <si>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</si>
  <si>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</si>
  <si>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</si>
  <si>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</si>
  <si>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</si>
  <si>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</si>
  <si>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</si>
  <si>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</si>
  <si>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</si>
  <si>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</si>
  <si>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</si>
  <si>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</si>
  <si>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</si>
  <si>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</si>
  <si>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</si>
  <si>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</si>
  <si>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</si>
  <si>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</si>
  <si>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</si>
  <si>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</si>
  <si>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</si>
  <si>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</si>
  <si>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</si>
  <si>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</si>
  <si>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</si>
  <si>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</si>
  <si>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</si>
  <si>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</si>
  <si>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</si>
  <si>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</si>
  <si>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</si>
  <si>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</si>
  <si>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</si>
  <si>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</si>
  <si>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</si>
  <si>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</si>
  <si>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</si>
  <si>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</si>
  <si>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</si>
  <si>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</si>
  <si>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</si>
  <si>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</si>
  <si>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</si>
  <si>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</si>
  <si>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</si>
  <si>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</si>
  <si>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</si>
  <si>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</si>
  <si>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</si>
  <si>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</si>
  <si>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</si>
  <si>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</si>
  <si>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</si>
  <si>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</si>
  <si>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</si>
  <si>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</si>
  <si>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</si>
  <si>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</si>
  <si>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</si>
  <si>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</si>
  <si>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</si>
  <si>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</si>
  <si>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</si>
  <si>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</si>
  <si>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</si>
  <si>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</si>
  <si>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</si>
  <si>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</si>
  <si>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</si>
  <si>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</si>
  <si>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</si>
  <si>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</si>
  <si>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</si>
  <si>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</si>
  <si>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</si>
  <si>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</si>
  <si>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</si>
  <si>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</si>
  <si>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</si>
  <si>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</si>
  <si>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</si>
  <si>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</si>
  <si>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</si>
  <si>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</si>
  <si>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</si>
  <si>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</si>
  <si>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</si>
  <si>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</si>
  <si>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</si>
  <si>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</si>
  <si>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</si>
  <si>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</si>
  <si>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</si>
  <si>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</si>
  <si>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</si>
  <si>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</si>
  <si>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</si>
  <si>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</si>
  <si>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</si>
  <si>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</si>
  <si>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</si>
  <si>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</si>
  <si>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</si>
  <si>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</si>
  <si>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</si>
  <si>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</si>
  <si>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</si>
  <si>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</si>
  <si>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</si>
  <si>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</si>
  <si>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</si>
  <si>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</si>
  <si>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</si>
  <si>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</si>
  <si>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</si>
  <si>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</si>
  <si>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</si>
  <si>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</si>
  <si>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</si>
  <si>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</si>
  <si>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</si>
  <si>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</si>
  <si>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</si>
  <si>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</si>
  <si>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</si>
  <si>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</si>
  <si>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</si>
  <si>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</si>
  <si>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</si>
  <si>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</si>
  <si>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</si>
  <si>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</si>
  <si>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</si>
  <si>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</si>
  <si>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</si>
  <si>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</si>
  <si>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</si>
  <si>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</si>
  <si>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</si>
  <si>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</si>
  <si>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</si>
  <si>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</si>
  <si>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</si>
  <si>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</si>
  <si>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</si>
  <si>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</si>
  <si>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</si>
  <si>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</si>
  <si>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</si>
  <si>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</si>
  <si>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</si>
  <si>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</si>
  <si>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</si>
  <si>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</si>
  <si>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</si>
  <si>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</si>
  <si>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</si>
  <si>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</si>
  <si>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</si>
  <si>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</si>
  <si>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</si>
  <si>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</si>
  <si>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</si>
  <si>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</si>
  <si>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</si>
  <si>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</si>
  <si>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</si>
  <si>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</si>
  <si>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</si>
  <si>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</si>
  <si>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</si>
  <si>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</si>
  <si>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</si>
  <si>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</si>
  <si>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</si>
  <si>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</si>
  <si>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</si>
  <si>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</si>
  <si>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</si>
  <si>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</si>
  <si>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</si>
  <si>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</si>
  <si>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</si>
  <si>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</si>
  <si>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</si>
  <si>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</si>
  <si>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</si>
  <si>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</si>
  <si>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</si>
  <si>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</si>
  <si>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</si>
  <si>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</si>
  <si>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</si>
  <si>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</si>
  <si>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</si>
  <si>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</si>
  <si>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</si>
  <si>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</si>
  <si>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</si>
  <si>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</si>
  <si>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</si>
  <si>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</si>
  <si>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</si>
  <si>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</si>
  <si>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</si>
  <si>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</si>
  <si>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</si>
  <si>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</si>
  <si>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</si>
  <si>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</si>
  <si>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</si>
  <si>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</si>
  <si>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</si>
  <si>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</si>
  <si>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</si>
  <si>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</si>
  <si>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</si>
  <si>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</si>
  <si>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</si>
  <si>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</si>
  <si>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</si>
  <si>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</si>
  <si>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</si>
  <si>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</si>
  <si>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</si>
  <si>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</si>
  <si>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</si>
  <si>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</si>
  <si>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</si>
  <si>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</si>
  <si>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</si>
  <si>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</si>
  <si>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</si>
  <si>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</si>
  <si>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</si>
  <si>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</si>
  <si>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</si>
  <si>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</si>
  <si>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</si>
  <si>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</si>
  <si>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</si>
  <si>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</si>
  <si>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</si>
  <si>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</si>
  <si>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</si>
  <si>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</si>
  <si>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</si>
  <si>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</si>
  <si>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</si>
  <si>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</si>
  <si>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</si>
  <si>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</si>
  <si>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</si>
  <si>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</si>
  <si>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</si>
  <si>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</si>
  <si>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</si>
  <si>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</si>
  <si>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</si>
  <si>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</si>
  <si>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</si>
  <si>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</si>
  <si>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</si>
  <si>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</si>
  <si>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</si>
  <si>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</si>
  <si>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</si>
  <si>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</si>
  <si>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</si>
  <si>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</si>
  <si>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</si>
  <si>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</si>
  <si>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</si>
  <si>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</si>
  <si>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</si>
  <si>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</si>
  <si>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</si>
  <si>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</si>
  <si>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</si>
  <si>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</si>
  <si>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</si>
  <si>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</si>
  <si>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</si>
  <si>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</si>
  <si>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</si>
  <si>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</si>
  <si>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</si>
  <si>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</si>
  <si>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</si>
  <si>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</si>
  <si>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</si>
  <si>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</si>
  <si>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</si>
  <si>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</si>
  <si>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</si>
  <si>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</si>
  <si>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</si>
  <si>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</si>
  <si>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</si>
  <si>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</si>
  <si>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</si>
  <si>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</si>
  <si>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</si>
  <si>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</si>
  <si>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</si>
  <si>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</si>
  <si>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</si>
  <si>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</si>
  <si>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</si>
  <si>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</si>
  <si>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</si>
  <si>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</si>
  <si>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</si>
  <si>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</si>
  <si>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</si>
  <si>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</si>
  <si>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</si>
  <si>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</si>
  <si>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</si>
  <si>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</si>
  <si>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</si>
  <si>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</si>
  <si>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</si>
  <si>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</si>
  <si>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</si>
  <si>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</si>
  <si>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</si>
  <si>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</si>
  <si>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</si>
  <si>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</si>
  <si>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</si>
  <si>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</si>
  <si>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</si>
  <si>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</si>
  <si>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</si>
  <si>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</si>
  <si>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</si>
  <si>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</si>
  <si>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</si>
  <si>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</si>
  <si>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</si>
  <si>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</si>
  <si>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</si>
  <si>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</si>
  <si>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</si>
  <si>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</si>
  <si>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</si>
  <si>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</si>
  <si>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</si>
  <si>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</si>
  <si>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</si>
  <si>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</si>
  <si>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</si>
  <si>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</si>
  <si>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</si>
  <si>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</si>
  <si>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</si>
  <si>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</si>
  <si>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</si>
  <si>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</si>
  <si>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</si>
  <si>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</si>
  <si>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</si>
  <si>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</si>
  <si>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</si>
  <si>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</si>
  <si>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</si>
  <si>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</si>
  <si>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</si>
  <si>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</si>
  <si>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</si>
  <si>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</si>
  <si>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</si>
  <si>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</si>
  <si>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</si>
  <si>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</si>
  <si>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</si>
  <si>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</si>
  <si>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</si>
  <si>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</si>
  <si>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</si>
  <si>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</si>
  <si>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</si>
  <si>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</si>
  <si>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</si>
  <si>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</si>
  <si>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</si>
  <si>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</si>
  <si>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</si>
  <si>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</si>
  <si>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</si>
  <si>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</si>
  <si>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</si>
  <si>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</si>
  <si>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</si>
  <si>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</si>
  <si>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</si>
  <si>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</si>
  <si>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</si>
  <si>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</si>
  <si>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</si>
  <si>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</si>
  <si>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</si>
  <si>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</si>
  <si>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</si>
  <si>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</si>
  <si>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</si>
  <si>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</si>
  <si>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</si>
  <si>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</si>
  <si>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</si>
  <si>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</si>
  <si>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</si>
  <si>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</si>
  <si>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</si>
  <si>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</si>
  <si>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</si>
  <si>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</si>
  <si>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</si>
  <si>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</si>
  <si>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</si>
  <si>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</si>
  <si>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</si>
  <si>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</si>
  <si>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</si>
  <si>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</si>
  <si>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</si>
  <si>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</si>
  <si>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</si>
  <si>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</si>
  <si>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</si>
  <si>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</si>
  <si>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</si>
  <si>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</si>
  <si>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</si>
  <si>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</si>
  <si>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</si>
  <si>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</si>
  <si>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</si>
  <si>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</si>
  <si>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</si>
  <si>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</si>
  <si>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</si>
  <si>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</si>
  <si>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</si>
  <si>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</si>
  <si>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</si>
  <si>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</si>
  <si>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</si>
  <si>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</si>
  <si>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</si>
  <si>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</si>
  <si>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</si>
  <si>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</si>
  <si>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</si>
  <si>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</si>
  <si>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</si>
  <si>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</si>
  <si>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</si>
  <si>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</si>
  <si>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</si>
  <si>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</si>
  <si>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</si>
  <si>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</si>
  <si>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</si>
  <si>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</si>
  <si>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</si>
  <si>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</si>
  <si>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</si>
  <si>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</si>
  <si>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</si>
  <si>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</si>
  <si>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</si>
  <si>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</si>
  <si>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</si>
  <si>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</si>
  <si>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</si>
  <si>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</si>
  <si>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</si>
  <si>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</si>
  <si>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</si>
  <si>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</si>
  <si>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</si>
  <si>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</si>
  <si>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</si>
  <si>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</si>
  <si>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</si>
  <si>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</si>
  <si>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</si>
  <si>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</si>
  <si>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</si>
  <si>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</si>
  <si>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</si>
  <si>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</si>
  <si>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</si>
  <si>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</si>
  <si>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</si>
  <si>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</si>
  <si>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</si>
  <si>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</si>
  <si>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</si>
  <si>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</si>
  <si>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</si>
  <si>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</si>
  <si>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</si>
  <si>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</si>
  <si>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</si>
  <si>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</si>
  <si>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</si>
  <si>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</si>
  <si>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</si>
  <si>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</si>
  <si>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</si>
  <si>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</si>
  <si>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</si>
  <si>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</si>
  <si>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</si>
  <si>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</si>
  <si>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</si>
  <si>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</si>
  <si>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</si>
  <si>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</si>
  <si>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</si>
  <si>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</si>
  <si>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</si>
  <si>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</si>
  <si>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</si>
  <si>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</si>
  <si>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</si>
  <si>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</si>
  <si>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</si>
  <si>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</si>
  <si>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</si>
  <si>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</si>
  <si>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</si>
  <si>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</si>
  <si>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</si>
  <si>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</si>
  <si>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</si>
  <si>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</si>
  <si>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</si>
  <si>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</si>
  <si>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</si>
  <si>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</si>
  <si>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</si>
  <si>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</si>
  <si>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</si>
  <si>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</si>
  <si>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</si>
  <si>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</si>
  <si>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</si>
  <si>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</si>
  <si>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</si>
  <si>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</si>
  <si>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</si>
  <si>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</si>
  <si>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</si>
  <si>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</si>
  <si>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</si>
  <si>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</si>
  <si>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</si>
  <si>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</si>
  <si>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</si>
  <si>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</si>
  <si>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</si>
  <si>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</si>
  <si>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</si>
  <si>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</si>
  <si>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</si>
  <si>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</si>
  <si>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</si>
  <si>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</si>
  <si>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</si>
  <si>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</si>
  <si>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</si>
  <si>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</si>
  <si>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</si>
  <si>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</si>
  <si>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</si>
  <si>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</si>
  <si>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</si>
  <si>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</si>
  <si>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</si>
  <si>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</si>
  <si>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</si>
  <si>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</si>
  <si>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</si>
  <si>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</si>
  <si>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</si>
  <si>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</si>
  <si>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</si>
  <si>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</si>
  <si>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</si>
  <si>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</si>
  <si>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</si>
  <si>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</si>
  <si>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</si>
  <si>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</si>
  <si>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</si>
  <si>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</si>
  <si>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</si>
  <si>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</si>
  <si>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</si>
  <si>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</si>
  <si>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</si>
  <si>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</si>
  <si>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</si>
  <si>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</si>
  <si>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</si>
  <si>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</si>
  <si>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</si>
  <si>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</si>
  <si>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</si>
  <si>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</si>
  <si>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</si>
  <si>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</si>
  <si>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</si>
  <si>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</si>
  <si>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</si>
  <si>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</si>
  <si>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</si>
  <si>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</si>
  <si>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</si>
  <si>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</si>
  <si>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</si>
  <si>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</si>
  <si>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</si>
  <si>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</si>
  <si>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</si>
  <si>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</si>
  <si>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</si>
  <si>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</si>
  <si>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</si>
  <si>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</si>
  <si>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</si>
  <si>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</si>
  <si>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</si>
  <si>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</si>
  <si>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</si>
  <si>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</si>
  <si>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</si>
  <si>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</si>
  <si>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</si>
  <si>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</si>
  <si>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</si>
  <si>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</si>
  <si>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</si>
  <si>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</si>
  <si>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</si>
  <si>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</si>
  <si>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</si>
  <si>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</si>
  <si>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</si>
  <si>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</si>
  <si>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</si>
  <si>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</si>
  <si>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</si>
  <si>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</si>
  <si>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</si>
  <si>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</si>
  <si>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</si>
  <si>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</si>
  <si>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</si>
  <si>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</si>
  <si>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</si>
  <si>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</si>
  <si>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</si>
  <si>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</si>
  <si>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</si>
  <si>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</si>
  <si>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</si>
  <si>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</si>
  <si>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</si>
  <si>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</si>
  <si>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</si>
  <si>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</si>
  <si>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</si>
  <si>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</si>
  <si>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</si>
  <si>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</si>
  <si>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</si>
  <si>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</si>
  <si>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</si>
  <si>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</si>
  <si>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</si>
  <si>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</si>
  <si>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</si>
  <si>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</si>
  <si>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</si>
  <si>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</si>
  <si>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</si>
  <si>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</si>
  <si>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</si>
  <si>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</si>
  <si>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</si>
  <si>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</si>
  <si>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</si>
  <si>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</si>
  <si>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</si>
  <si>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</si>
  <si>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</si>
  <si>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</si>
  <si>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</si>
  <si>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</si>
  <si>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</si>
  <si>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</si>
  <si>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</si>
  <si>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</si>
  <si>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</si>
  <si>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</si>
  <si>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</si>
  <si>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</si>
  <si>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</si>
  <si>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</si>
  <si>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</si>
  <si>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</si>
  <si>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</si>
  <si>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</si>
  <si>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</si>
  <si>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</si>
  <si>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</si>
  <si>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</si>
  <si>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</si>
  <si>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</si>
  <si>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</si>
  <si>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</si>
  <si>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</si>
  <si>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</si>
  <si>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</si>
  <si>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</si>
  <si>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</si>
  <si>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</si>
  <si>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</si>
  <si>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</si>
  <si>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</si>
  <si>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</si>
  <si>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</si>
  <si>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</si>
  <si>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</si>
  <si>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</si>
  <si>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</si>
  <si>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</si>
  <si>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</si>
  <si>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</si>
  <si>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</si>
  <si>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</si>
  <si>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</si>
  <si>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</si>
  <si>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</si>
  <si>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</si>
  <si>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</si>
  <si>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</si>
  <si>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</si>
  <si>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</si>
  <si>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</si>
  <si>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</si>
  <si>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</si>
  <si>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</si>
  <si>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</si>
  <si>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</si>
  <si>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</si>
  <si>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</si>
  <si>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</si>
  <si>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</si>
  <si>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</si>
  <si>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</si>
  <si>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</si>
  <si>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</si>
  <si>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</si>
  <si>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</si>
  <si>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</si>
  <si>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</si>
  <si>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</si>
  <si>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</si>
  <si>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</si>
  <si>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</si>
  <si>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</si>
  <si>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</si>
  <si>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</si>
  <si>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</si>
  <si>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</si>
  <si>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</si>
  <si>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</si>
  <si>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</si>
  <si>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</si>
  <si>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</si>
  <si>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</si>
  <si>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</si>
  <si>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</si>
  <si>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</si>
  <si>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</si>
  <si>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</si>
  <si>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</si>
  <si>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</si>
  <si>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</si>
  <si>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</si>
  <si>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</si>
  <si>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</si>
  <si>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</si>
  <si>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</si>
  <si>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</si>
  <si>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</si>
  <si>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</si>
  <si>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</si>
  <si>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</si>
  <si>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</si>
  <si>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</si>
  <si>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</si>
  <si>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</si>
  <si>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</si>
  <si>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</si>
  <si>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</si>
  <si>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</si>
  <si>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</si>
  <si>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</si>
  <si>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</si>
  <si>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</si>
  <si>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</si>
  <si>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</si>
  <si>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</si>
  <si>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</si>
  <si>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</si>
  <si>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</si>
  <si>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</si>
  <si>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</si>
  <si>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</si>
  <si>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</si>
  <si>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</si>
  <si>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</si>
  <si>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</si>
  <si>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</si>
  <si>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</si>
  <si>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</si>
  <si>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</si>
  <si>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</si>
  <si>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</si>
  <si>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</si>
  <si>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</si>
  <si>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</si>
  <si>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</si>
  <si>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</si>
  <si>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</si>
  <si>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</si>
  <si>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</si>
  <si>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</si>
  <si>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</si>
  <si>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</si>
  <si>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</si>
  <si>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</si>
  <si>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</si>
  <si>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</si>
  <si>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</si>
  <si>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</si>
  <si>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</si>
  <si>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</si>
  <si>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</si>
  <si>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</si>
  <si>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</si>
  <si>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</si>
  <si>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</si>
  <si>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</si>
  <si>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</si>
  <si>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</si>
  <si>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</si>
  <si>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</si>
  <si>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</si>
  <si>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</si>
  <si>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</si>
  <si>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</si>
  <si>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</si>
  <si>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</si>
  <si>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</si>
  <si>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</si>
  <si>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</si>
  <si>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</si>
  <si>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</si>
  <si>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</si>
  <si>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</si>
  <si>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</si>
  <si>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</si>
  <si>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</si>
  <si>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</si>
  <si>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</si>
  <si>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</si>
  <si>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</si>
  <si>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</si>
  <si>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</si>
  <si>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</si>
  <si>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</si>
  <si>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</si>
  <si>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</si>
  <si>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</si>
  <si>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</si>
  <si>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</si>
  <si>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</si>
  <si>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</si>
  <si>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</si>
  <si>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</si>
  <si>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</si>
  <si>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</si>
  <si>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</si>
  <si>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</si>
  <si>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</si>
  <si>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</si>
  <si>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</si>
  <si>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</si>
  <si>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</si>
  <si>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</si>
  <si>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</si>
  <si>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</si>
  <si>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</si>
  <si>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</si>
  <si>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</si>
  <si>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</si>
  <si>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</si>
  <si>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</si>
  <si>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</si>
  <si>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</si>
  <si>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</si>
  <si>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</si>
  <si>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</si>
  <si>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</si>
  <si>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</si>
  <si>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</si>
  <si>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</si>
  <si>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</si>
  <si>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</si>
  <si>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</si>
  <si>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</si>
  <si>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</si>
  <si>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</si>
  <si>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</si>
  <si>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</si>
  <si>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</si>
  <si>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</si>
  <si>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</si>
  <si>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</si>
  <si>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</si>
  <si>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</si>
  <si>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</si>
  <si>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</si>
  <si>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</si>
  <si>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</si>
  <si>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</si>
  <si>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</si>
  <si>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</si>
  <si>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</si>
  <si>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</si>
  <si>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</si>
  <si>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</si>
  <si>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</si>
  <si>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</si>
  <si>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</si>
  <si>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</si>
  <si>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</si>
  <si>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</si>
  <si>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</si>
  <si>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</si>
  <si>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</si>
  <si>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</si>
  <si>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</si>
  <si>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</si>
  <si>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</si>
  <si>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</si>
  <si>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</si>
  <si>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</si>
  <si>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</si>
  <si>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</si>
  <si>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</si>
  <si>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</si>
  <si>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</si>
  <si>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</si>
  <si>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</si>
  <si>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</si>
  <si>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</si>
  <si>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</si>
  <si>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</si>
  <si>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</si>
  <si>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</si>
  <si>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</si>
  <si>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</si>
  <si>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</si>
  <si>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</si>
  <si>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</si>
  <si>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</si>
  <si>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</si>
  <si>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</si>
  <si>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</si>
  <si>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</si>
  <si>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</si>
  <si>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</si>
  <si>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</si>
  <si>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</si>
  <si>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</si>
  <si>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</si>
  <si>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</si>
  <si>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</si>
  <si>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</si>
  <si>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</si>
  <si>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</si>
  <si>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</si>
  <si>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</si>
  <si>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</si>
  <si>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</si>
  <si>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</si>
  <si>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</si>
  <si>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</si>
  <si>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</si>
  <si>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</si>
  <si>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</si>
  <si>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</si>
  <si>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</si>
  <si>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</si>
  <si>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</si>
  <si>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</si>
  <si>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</si>
  <si>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</si>
  <si>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</si>
  <si>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</si>
  <si>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</si>
  <si>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</si>
  <si>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</si>
  <si>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</si>
  <si>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</si>
  <si>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</si>
  <si>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</si>
  <si>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</si>
  <si>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</si>
  <si>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</si>
  <si>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</si>
  <si>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</si>
  <si>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</si>
  <si>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</si>
  <si>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</si>
  <si>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</si>
  <si>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</si>
  <si>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</si>
  <si>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</si>
  <si>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</si>
  <si>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</si>
  <si>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</si>
  <si>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</si>
  <si>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</si>
  <si>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</si>
  <si>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</si>
  <si>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</si>
  <si>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</si>
  <si>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</si>
  <si>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</si>
  <si>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</si>
  <si>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</si>
  <si>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</si>
  <si>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</si>
  <si>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</si>
  <si>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</si>
  <si>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</si>
  <si>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</si>
  <si>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</si>
  <si>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</si>
  <si>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</si>
  <si>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</si>
  <si>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</si>
  <si>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</si>
  <si>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</si>
  <si>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</si>
  <si>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</si>
  <si>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</si>
  <si>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</si>
  <si>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</si>
  <si>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</si>
  <si>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</si>
  <si>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</si>
  <si>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</si>
  <si>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</si>
  <si>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</si>
  <si>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</si>
  <si>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</si>
  <si>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</si>
  <si>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</si>
  <si>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</si>
  <si>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</si>
  <si>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</si>
  <si>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</si>
  <si>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</si>
  <si>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</si>
  <si>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</si>
  <si>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</si>
  <si>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</si>
  <si>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</si>
  <si>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</si>
  <si>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</si>
  <si>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</si>
  <si>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</si>
  <si>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</si>
  <si>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</si>
  <si>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</si>
  <si>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</si>
  <si>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</si>
  <si>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</si>
  <si>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</si>
  <si>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</si>
  <si>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</si>
  <si>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</si>
  <si>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</si>
  <si>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</si>
  <si>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</si>
  <si>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</si>
  <si>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</si>
  <si>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</si>
  <si>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</si>
  <si>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</si>
  <si>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</si>
  <si>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</si>
  <si>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</si>
  <si>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</si>
  <si>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</si>
  <si>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</si>
  <si>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</si>
  <si>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</si>
  <si>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</si>
  <si>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</si>
  <si>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</si>
  <si>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</si>
  <si>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</si>
  <si>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</si>
  <si>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</si>
  <si>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</si>
  <si>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</si>
  <si>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</si>
  <si>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</si>
  <si>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</si>
  <si>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</si>
  <si>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</si>
  <si>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</si>
  <si>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</si>
  <si>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</si>
  <si>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</si>
  <si>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</si>
  <si>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</si>
  <si>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</si>
  <si>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</si>
  <si>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</si>
  <si>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</si>
  <si>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</si>
  <si>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</si>
  <si>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</si>
  <si>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</si>
  <si>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</si>
  <si>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</si>
  <si>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</si>
  <si>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</si>
  <si>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</si>
  <si>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</si>
  <si>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</si>
  <si>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</si>
  <si>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</si>
  <si>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</si>
  <si>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</si>
  <si>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</si>
  <si>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</si>
  <si>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</si>
  <si>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</si>
  <si>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</si>
  <si>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</si>
  <si>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</si>
  <si>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</si>
  <si>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</si>
  <si>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</si>
  <si>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</si>
  <si>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</si>
  <si>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</si>
  <si>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</si>
  <si>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</si>
  <si>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</si>
  <si>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</si>
  <si>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</si>
  <si>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</si>
  <si>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</si>
  <si>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</si>
  <si>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</si>
  <si>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</si>
  <si>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</si>
  <si>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</si>
  <si>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</si>
  <si>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</si>
  <si>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</si>
  <si>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</si>
  <si>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</si>
  <si>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</si>
  <si>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</si>
  <si>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</si>
  <si>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</si>
  <si>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</si>
  <si>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</si>
  <si>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</si>
  <si>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</si>
  <si>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</si>
  <si>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</si>
  <si>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</si>
  <si>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</si>
  <si>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</si>
  <si>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</si>
  <si>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</si>
  <si>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</si>
  <si>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</si>
  <si>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</si>
  <si>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</si>
  <si>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</si>
  <si>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</si>
  <si>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</si>
  <si>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</si>
  <si>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</si>
  <si>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</si>
  <si>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</si>
  <si>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</si>
  <si>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</si>
  <si>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</si>
  <si>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</si>
  <si>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</si>
  <si>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</si>
  <si>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</si>
  <si>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</si>
  <si>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</si>
  <si>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</si>
  <si>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</si>
  <si>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</si>
  <si>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</si>
  <si>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</si>
  <si>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</si>
  <si>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</si>
  <si>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</si>
  <si>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</si>
  <si>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</si>
  <si>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</si>
  <si>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</si>
  <si>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</si>
  <si>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</si>
  <si>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</si>
  <si>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</si>
  <si>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</si>
  <si>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</si>
  <si>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</si>
  <si>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</si>
  <si>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</si>
  <si>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</si>
  <si>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</si>
  <si>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</si>
  <si>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</si>
  <si>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</si>
  <si>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</si>
  <si>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</si>
  <si>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</si>
  <si>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</si>
  <si>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</si>
  <si>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</si>
  <si>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</si>
  <si>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</si>
  <si>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</si>
  <si>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</si>
  <si>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</si>
  <si>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</si>
  <si>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</si>
  <si>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</si>
  <si>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</si>
  <si>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</si>
  <si>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</si>
  <si>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</si>
  <si>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</si>
  <si>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</si>
  <si>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</si>
  <si>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</si>
  <si>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</si>
  <si>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</si>
  <si>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</si>
  <si>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</si>
  <si>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</si>
  <si>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</si>
  <si>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</si>
  <si>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</si>
  <si>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</si>
  <si>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</si>
  <si>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</si>
  <si>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</si>
  <si>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</si>
  <si>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</si>
  <si>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</si>
  <si>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</si>
  <si>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</si>
  <si>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</si>
  <si>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</si>
  <si>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</si>
  <si>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</si>
  <si>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</si>
  <si>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</si>
  <si>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</si>
  <si>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</si>
  <si>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</si>
  <si>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</si>
  <si>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</si>
  <si>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</si>
  <si>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</si>
  <si>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</si>
  <si>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</si>
  <si>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</si>
  <si>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</si>
  <si>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</si>
  <si>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</si>
  <si>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</si>
  <si>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</si>
  <si>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</si>
  <si>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</si>
  <si>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</si>
  <si>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</si>
  <si>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</si>
  <si>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</si>
  <si>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</si>
  <si>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</si>
  <si>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</si>
  <si>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</si>
  <si>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</si>
  <si>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</si>
  <si>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</si>
  <si>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</si>
  <si>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</si>
  <si>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</si>
  <si>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</si>
  <si>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</si>
  <si>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</si>
  <si>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</si>
  <si>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</si>
  <si>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</si>
  <si>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</si>
  <si>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</si>
  <si>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</si>
  <si>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</si>
  <si>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</si>
  <si>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</si>
  <si>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</si>
  <si>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</si>
  <si>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</si>
  <si>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</si>
  <si>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</si>
  <si>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</si>
  <si>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</si>
  <si>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</si>
  <si>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</si>
  <si>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</si>
  <si>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</si>
  <si>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</si>
  <si>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</si>
  <si>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</si>
  <si>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</si>
  <si>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</si>
  <si>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</si>
  <si>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</si>
  <si>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</si>
  <si>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</si>
  <si>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</si>
  <si>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</si>
  <si>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</si>
  <si>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</si>
  <si>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</si>
  <si>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</si>
  <si>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</si>
  <si>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</si>
  <si>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</si>
  <si>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</si>
  <si>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</si>
  <si>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</si>
  <si>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</si>
  <si>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</si>
  <si>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</si>
  <si>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</si>
  <si>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</si>
  <si>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</si>
  <si>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</si>
  <si>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</si>
  <si>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</si>
  <si>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</si>
  <si>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</si>
  <si>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</si>
  <si>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</si>
  <si>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</si>
  <si>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</si>
  <si>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</si>
  <si>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</si>
  <si>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</si>
  <si>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</si>
  <si>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</si>
  <si>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</si>
  <si>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</si>
  <si>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</si>
  <si>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</si>
  <si>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</si>
  <si>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</si>
  <si>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</si>
  <si>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</si>
  <si>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</si>
  <si>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</si>
  <si>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</si>
  <si>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</si>
  <si>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</si>
  <si>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</si>
  <si>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</si>
  <si>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</si>
  <si>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</si>
  <si>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</si>
  <si>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</si>
  <si>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</si>
  <si>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</si>
  <si>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</si>
  <si>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</si>
  <si>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</si>
  <si>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</si>
  <si>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</si>
  <si>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</si>
  <si>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</si>
  <si>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</si>
  <si>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</si>
  <si>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</si>
  <si>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</si>
  <si>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</si>
  <si>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</si>
  <si>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</si>
  <si>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</si>
  <si>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</si>
  <si>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</si>
  <si>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</si>
  <si>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</si>
  <si>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</si>
  <si>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</si>
  <si>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</si>
  <si>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</si>
  <si>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</si>
  <si>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</si>
  <si>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</si>
  <si>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</si>
  <si>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</si>
  <si>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</si>
  <si>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</si>
  <si>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</si>
  <si>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</si>
  <si>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</si>
  <si>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</si>
  <si>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</si>
  <si>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</si>
  <si>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</si>
  <si>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</si>
  <si>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</si>
  <si>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</si>
  <si>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</si>
  <si>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</si>
  <si>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</si>
  <si>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</si>
  <si>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</si>
  <si>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</si>
  <si>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</si>
  <si>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</si>
  <si>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</si>
  <si>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</si>
  <si>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</si>
  <si>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</si>
  <si>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</si>
  <si>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</si>
  <si>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</si>
  <si>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</si>
  <si>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</si>
  <si>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</si>
  <si>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</si>
  <si>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</si>
  <si>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</si>
  <si>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</si>
  <si>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</si>
  <si>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</si>
  <si>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</si>
  <si>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</si>
  <si>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</si>
  <si>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</si>
  <si>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</si>
  <si>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</si>
  <si>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</si>
  <si>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</si>
  <si>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</si>
  <si>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</si>
  <si>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</si>
  <si>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</si>
  <si>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</si>
  <si>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</si>
  <si>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</si>
  <si>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</si>
  <si>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</si>
  <si>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</si>
  <si>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</si>
  <si>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</si>
  <si>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</si>
  <si>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</si>
  <si>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</si>
  <si>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</si>
  <si>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</si>
  <si>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</si>
  <si>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</si>
  <si>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</si>
  <si>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</si>
  <si>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</si>
  <si>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</si>
  <si>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</si>
  <si>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</si>
  <si>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</si>
  <si>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</si>
  <si>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</si>
  <si>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</si>
  <si>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</si>
  <si>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</si>
  <si>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</si>
  <si>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</si>
  <si>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</si>
  <si>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</si>
  <si>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</si>
  <si>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</si>
  <si>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</si>
  <si>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</si>
  <si>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</si>
  <si>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</si>
  <si>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</si>
  <si>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</si>
  <si>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</si>
  <si>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</si>
  <si>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</si>
  <si>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</si>
  <si>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</si>
  <si>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</si>
  <si>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</si>
  <si>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</si>
  <si>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</si>
  <si>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</si>
  <si>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</si>
  <si>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</si>
  <si>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</si>
  <si>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</si>
  <si>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</si>
  <si>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</si>
  <si>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</si>
  <si>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</si>
  <si>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</si>
  <si>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</si>
  <si>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</si>
  <si>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</si>
  <si>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</si>
  <si>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</si>
  <si>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</si>
  <si>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</si>
  <si>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</si>
  <si>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</si>
  <si>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</si>
  <si>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</si>
  <si>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</si>
  <si>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</si>
  <si>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</si>
  <si>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</si>
  <si>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</si>
  <si>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</si>
  <si>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</si>
  <si>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</si>
  <si>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</si>
  <si>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</si>
  <si>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</si>
  <si>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</si>
  <si>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</si>
  <si>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</si>
  <si>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</si>
  <si>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</si>
  <si>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</si>
  <si>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</si>
  <si>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</si>
  <si>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</si>
  <si>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</si>
  <si>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</si>
  <si>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</si>
  <si>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</si>
  <si>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</si>
  <si>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</si>
  <si>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</si>
  <si>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</si>
  <si>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</si>
  <si>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</si>
  <si>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</si>
  <si>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</si>
  <si>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</si>
  <si>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</si>
  <si>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</si>
  <si>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</si>
  <si>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</si>
  <si>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</si>
  <si>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</si>
  <si>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</si>
  <si>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</si>
  <si>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</si>
  <si>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</si>
  <si>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</si>
  <si>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</si>
  <si>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</si>
  <si>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</si>
  <si>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</si>
  <si>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</si>
  <si>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</si>
  <si>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</si>
  <si>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</si>
  <si>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</si>
  <si>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</si>
  <si>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</si>
  <si>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</si>
  <si>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</si>
  <si>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</si>
  <si>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</si>
  <si>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</si>
  <si>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</si>
  <si>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</si>
  <si>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</si>
  <si>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</si>
  <si>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</si>
  <si>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</si>
  <si>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</si>
  <si>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</si>
  <si>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</si>
  <si>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</si>
  <si>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</si>
  <si>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</si>
  <si>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</si>
  <si>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</si>
  <si>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</si>
  <si>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</si>
  <si>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</si>
  <si>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</si>
  <si>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</si>
  <si>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</si>
  <si>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</si>
  <si>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</si>
  <si>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</si>
  <si>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</si>
  <si>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</si>
  <si>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</si>
  <si>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</si>
  <si>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</si>
  <si>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</si>
  <si>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</si>
  <si>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</si>
  <si>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</si>
  <si>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</si>
  <si>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</si>
  <si>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</si>
  <si>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</si>
  <si>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</si>
  <si>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</si>
  <si>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</si>
  <si>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</si>
  <si>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</si>
  <si>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</si>
  <si>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</si>
  <si>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</si>
  <si>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</si>
  <si>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</si>
  <si>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</si>
  <si>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</si>
  <si>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</si>
  <si>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</si>
  <si>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</si>
  <si>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</si>
  <si>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</si>
  <si>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</si>
  <si>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</si>
  <si>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</si>
  <si>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</si>
  <si>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</si>
  <si>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</si>
  <si>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</si>
  <si>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</si>
  <si>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</si>
  <si>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</si>
  <si>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</si>
  <si>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</si>
  <si>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</si>
  <si>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</si>
  <si>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</si>
  <si>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</si>
  <si>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</si>
  <si>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</si>
  <si>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</si>
  <si>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</si>
  <si>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</si>
  <si>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</si>
  <si>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</si>
  <si>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</si>
  <si>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</si>
  <si>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</si>
  <si>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</si>
  <si>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</si>
  <si>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</si>
  <si>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</si>
  <si>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</si>
  <si>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</si>
  <si>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</si>
  <si>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</si>
  <si>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</si>
  <si>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</si>
  <si>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</si>
  <si>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</si>
  <si>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</si>
  <si>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</si>
  <si>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</si>
  <si>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</si>
  <si>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</si>
  <si>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</si>
  <si>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</si>
  <si>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</si>
  <si>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</si>
  <si>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</si>
  <si>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</si>
  <si>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</si>
  <si>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</si>
  <si>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</si>
  <si>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</si>
  <si>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</si>
  <si>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</si>
  <si>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</si>
  <si>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</si>
  <si>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</si>
  <si>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</si>
  <si>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</si>
  <si>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</si>
  <si>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</si>
  <si>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</si>
  <si>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</si>
  <si>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</si>
  <si>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</si>
  <si>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</si>
  <si>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</si>
  <si>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</si>
  <si>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</si>
  <si>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</si>
  <si>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</si>
  <si>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</si>
  <si>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</si>
  <si>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</si>
  <si>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</si>
  <si>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</si>
  <si>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</si>
  <si>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</si>
  <si>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</si>
  <si>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</si>
  <si>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</si>
  <si>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</si>
  <si>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</si>
  <si>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</si>
  <si>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</si>
  <si>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</si>
  <si>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</si>
  <si>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</si>
  <si>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</si>
  <si>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</si>
  <si>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</si>
  <si>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</si>
  <si>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</si>
  <si>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</si>
  <si>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</si>
  <si>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</si>
  <si>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</si>
  <si>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</si>
  <si>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</si>
  <si>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</si>
  <si>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</si>
  <si>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</si>
  <si>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</si>
  <si>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</si>
  <si>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</si>
  <si>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</si>
  <si>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</si>
  <si>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</si>
  <si>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</si>
  <si>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</si>
  <si>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</si>
  <si>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</si>
  <si>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</si>
  <si>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</si>
  <si>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</si>
  <si>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</si>
  <si>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</si>
  <si>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</si>
  <si>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</si>
  <si>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</si>
  <si>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</si>
  <si>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</si>
  <si>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</si>
  <si>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</si>
  <si>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</si>
  <si>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</si>
  <si>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</si>
  <si>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</si>
  <si>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</si>
  <si>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</si>
  <si>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</si>
  <si>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</si>
  <si>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</si>
  <si>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</si>
  <si>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</si>
  <si>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</si>
  <si>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</si>
  <si>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</si>
  <si>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</si>
  <si>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</si>
  <si>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</si>
  <si>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</si>
  <si>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</si>
  <si>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</si>
  <si>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</si>
  <si>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</si>
  <si>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</si>
  <si>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</si>
  <si>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</si>
  <si>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</si>
  <si>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</si>
  <si>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</si>
  <si>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</si>
  <si>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</si>
  <si>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</si>
  <si>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</si>
  <si>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</si>
  <si>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</si>
  <si>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</si>
  <si>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</si>
  <si>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</si>
  <si>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</si>
  <si>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</si>
  <si>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</si>
  <si>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</si>
  <si>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</si>
  <si>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</si>
  <si>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</si>
  <si>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</si>
  <si>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</si>
  <si>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</si>
  <si>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</si>
  <si>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</si>
  <si>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</si>
  <si>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</si>
  <si>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</si>
  <si>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</si>
  <si>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</si>
  <si>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</si>
  <si>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</si>
  <si>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</si>
  <si>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</si>
  <si>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</si>
  <si>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</si>
  <si>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</si>
  <si>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</si>
  <si>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</si>
  <si>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</si>
  <si>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</si>
  <si>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</si>
  <si>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</si>
  <si>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</si>
  <si>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</si>
  <si>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</si>
  <si>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</si>
  <si>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</si>
  <si>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</si>
  <si>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</si>
  <si>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</si>
  <si>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</si>
  <si>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</si>
  <si>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</si>
  <si>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</si>
  <si>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</si>
  <si>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</si>
  <si>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</si>
  <si>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</si>
  <si>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</si>
  <si>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</si>
  <si>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</si>
  <si>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</si>
  <si>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</si>
  <si>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</si>
  <si>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</si>
  <si>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</si>
  <si>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</si>
  <si>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</si>
  <si>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</si>
  <si>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</si>
  <si>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</si>
  <si>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</si>
  <si>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</si>
  <si>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</si>
  <si>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</si>
  <si>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</si>
  <si>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</si>
  <si>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</si>
  <si>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</si>
  <si>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</si>
  <si>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</si>
  <si>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</si>
  <si>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</si>
  <si>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</si>
  <si>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</si>
  <si>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</si>
  <si>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</si>
  <si>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</si>
  <si>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</si>
  <si>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</si>
  <si>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</si>
  <si>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</si>
  <si>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</si>
  <si>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</si>
  <si>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</si>
  <si>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</si>
  <si>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</si>
  <si>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</si>
  <si>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</si>
  <si>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</si>
  <si>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</si>
  <si>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</si>
  <si>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</si>
  <si>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</si>
  <si>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</si>
  <si>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</si>
  <si>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</si>
  <si>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</si>
  <si>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</si>
  <si>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</si>
  <si>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</si>
  <si>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</si>
  <si>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</si>
  <si>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</si>
  <si>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</si>
  <si>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</si>
  <si>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</si>
  <si>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</si>
  <si>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</si>
  <si>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</si>
  <si>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</si>
  <si>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</si>
  <si>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</si>
  <si>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</si>
  <si>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</si>
  <si>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</si>
  <si>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</si>
  <si>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</si>
  <si>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</si>
  <si>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</si>
  <si>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</si>
  <si>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</si>
  <si>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</si>
  <si>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</si>
  <si>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</si>
  <si>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</si>
  <si>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</si>
  <si>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</si>
  <si>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</si>
  <si>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</si>
  <si>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</si>
  <si>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</si>
  <si>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</si>
  <si>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</si>
  <si>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</si>
  <si>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</si>
  <si>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</si>
  <si>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</si>
  <si>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</si>
  <si>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</si>
  <si>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</si>
  <si>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</si>
  <si>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</si>
  <si>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</si>
  <si>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</si>
  <si>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</si>
  <si>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</si>
  <si>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</si>
  <si>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</si>
  <si>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</si>
  <si>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</si>
  <si>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</si>
  <si>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</si>
  <si>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</si>
  <si>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</si>
  <si>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</si>
  <si>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</si>
  <si>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</si>
  <si>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</si>
  <si>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</si>
  <si>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</si>
  <si>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</si>
  <si>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</si>
  <si>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</si>
  <si>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</si>
  <si>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</si>
  <si>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</si>
  <si>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</si>
  <si>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</si>
  <si>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</si>
  <si>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</si>
  <si>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</si>
  <si>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</si>
  <si>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</si>
  <si>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</si>
  <si>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</si>
  <si>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</si>
  <si>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</si>
  <si>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</si>
  <si>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</si>
  <si>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</si>
  <si>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</si>
  <si>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</si>
  <si>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</si>
  <si>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</si>
  <si>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</si>
  <si>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</si>
  <si>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</si>
  <si>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</si>
  <si>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</si>
  <si>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</si>
  <si>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</si>
  <si>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</si>
  <si>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</si>
  <si>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</si>
  <si>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</si>
  <si>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</si>
  <si>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</si>
  <si>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</si>
  <si>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</si>
  <si>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</si>
  <si>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</si>
  <si>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</si>
  <si>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</si>
  <si>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</si>
  <si>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</si>
  <si>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</si>
  <si>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</si>
  <si>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</si>
  <si>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</si>
  <si>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</si>
  <si>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</si>
  <si>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</si>
  <si>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</si>
  <si>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</si>
  <si>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</si>
  <si>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</si>
  <si>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</si>
  <si>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</si>
  <si>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</si>
  <si>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</si>
  <si>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</si>
  <si>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</si>
  <si>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</si>
  <si>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</si>
  <si>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</si>
  <si>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</si>
  <si>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</si>
  <si>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</si>
  <si>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</si>
  <si>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</si>
  <si>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</si>
  <si>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</si>
  <si>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</si>
  <si>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</si>
  <si>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</si>
  <si>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</si>
  <si>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</si>
  <si>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</si>
  <si>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</si>
  <si>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</si>
  <si>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</si>
  <si>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</si>
  <si>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</si>
  <si>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</si>
  <si>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</si>
  <si>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</si>
  <si>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</si>
  <si>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</si>
  <si>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</si>
  <si>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</si>
  <si>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</si>
  <si>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</si>
  <si>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</si>
  <si>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</si>
  <si>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</si>
  <si>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</si>
  <si>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</si>
  <si>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</si>
  <si>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</si>
  <si>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</si>
  <si>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</si>
  <si>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</si>
  <si>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</si>
  <si>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</si>
  <si>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</si>
  <si>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</si>
  <si>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</si>
  <si>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</si>
  <si>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</si>
  <si>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</si>
  <si>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</si>
  <si>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</si>
  <si>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</si>
  <si>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</si>
  <si>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</si>
  <si>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</si>
  <si>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</si>
  <si>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</si>
  <si>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</si>
  <si>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</si>
  <si>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</si>
  <si>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</si>
  <si>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</si>
  <si>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</si>
  <si>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</si>
  <si>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</si>
  <si>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</si>
  <si>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</si>
  <si>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</si>
  <si>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</si>
  <si>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</si>
  <si>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</si>
  <si>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</si>
  <si>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</si>
  <si>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</si>
  <si>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</si>
  <si>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</si>
  <si>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</si>
  <si>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</si>
  <si>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</si>
  <si>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</si>
  <si>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</si>
  <si>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</si>
  <si>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</si>
  <si>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</si>
  <si>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</si>
  <si>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</si>
  <si>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</si>
  <si>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</si>
  <si>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</si>
  <si>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</si>
  <si>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</si>
  <si>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</si>
  <si>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</si>
  <si>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</si>
  <si>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</si>
  <si>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</si>
  <si>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</si>
  <si>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</si>
  <si>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</si>
  <si>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</si>
  <si>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</si>
  <si>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</si>
  <si>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</si>
  <si>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</si>
  <si>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</si>
  <si>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</si>
  <si>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</si>
  <si>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</si>
  <si>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</si>
  <si>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</si>
  <si>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</si>
  <si>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</si>
  <si>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</si>
  <si>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</si>
  <si>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</si>
  <si>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</si>
  <si>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</si>
  <si>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</si>
  <si>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</si>
  <si>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</si>
  <si>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</si>
  <si>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</si>
  <si>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</si>
  <si>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</si>
  <si>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</si>
  <si>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</si>
  <si>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</si>
  <si>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</si>
  <si>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</si>
  <si>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</si>
  <si>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</si>
  <si>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</si>
  <si>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</si>
  <si>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</si>
  <si>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</si>
  <si>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</si>
  <si>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</si>
  <si>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</si>
  <si>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</si>
  <si>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</si>
  <si>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</si>
  <si>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</si>
  <si>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</si>
  <si>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</si>
  <si>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</si>
  <si>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</si>
  <si>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</si>
  <si>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</si>
  <si>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</si>
  <si>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</si>
  <si>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</si>
  <si>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</si>
  <si>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</si>
  <si>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</si>
  <si>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</si>
  <si>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</si>
  <si>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</si>
  <si>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</si>
  <si>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</si>
  <si>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</si>
  <si>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</si>
  <si>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</si>
  <si>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</si>
  <si>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</si>
  <si>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</si>
  <si>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</si>
  <si>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</si>
  <si>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</si>
  <si>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</si>
  <si>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</si>
  <si>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</si>
  <si>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</si>
  <si>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</si>
  <si>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</si>
  <si>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</si>
  <si>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</si>
  <si>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</si>
  <si>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</si>
  <si>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</si>
  <si>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</si>
  <si>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</si>
  <si>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</si>
  <si>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</si>
  <si>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</si>
  <si>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</si>
  <si>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</si>
  <si>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</si>
  <si>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</si>
  <si>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</si>
  <si>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</si>
  <si>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</si>
  <si>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</si>
  <si>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</si>
  <si>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</si>
  <si>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</si>
  <si>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</si>
  <si>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</si>
  <si>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</si>
  <si>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</si>
  <si>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</si>
  <si>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</si>
  <si>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</si>
  <si>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</si>
  <si>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</si>
  <si>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</si>
  <si>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</si>
  <si>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</si>
  <si>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</si>
  <si>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</si>
  <si>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</si>
  <si>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</si>
  <si>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</si>
  <si>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</si>
  <si>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</si>
  <si>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</si>
  <si>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</si>
  <si>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</si>
  <si>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</si>
  <si>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</si>
  <si>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</si>
  <si>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</si>
  <si>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</si>
  <si>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</si>
  <si>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</si>
  <si>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</si>
  <si>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</si>
  <si>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</si>
  <si>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</si>
  <si>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</si>
  <si>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</si>
  <si>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</si>
  <si>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</si>
  <si>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</si>
  <si>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</si>
  <si>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</si>
  <si>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</si>
  <si>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</si>
  <si>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</si>
  <si>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</si>
  <si>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</si>
  <si>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</si>
  <si>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</si>
  <si>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</si>
  <si>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</si>
  <si>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</si>
  <si>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</si>
  <si>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</si>
  <si>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</si>
  <si>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</si>
  <si>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</si>
  <si>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</si>
  <si>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</si>
  <si>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</si>
  <si>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</si>
  <si>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</si>
  <si>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</si>
  <si>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</si>
  <si>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</si>
  <si>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</si>
  <si>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</si>
  <si>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</si>
  <si>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</si>
  <si>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</si>
  <si>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</si>
  <si>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</si>
  <si>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</si>
  <si>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</si>
  <si>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</si>
  <si>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</si>
  <si>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</si>
  <si>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</si>
  <si>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</si>
  <si>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</si>
  <si>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</si>
  <si>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</si>
  <si>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</si>
  <si>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</si>
  <si>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</si>
  <si>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</si>
  <si>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</si>
  <si>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</si>
  <si>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</si>
  <si>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</si>
  <si>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</si>
  <si>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</si>
  <si>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</si>
  <si>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</si>
  <si>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</si>
  <si>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</si>
  <si>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</si>
  <si>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</si>
  <si>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</si>
  <si>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</si>
  <si>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</si>
  <si>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</si>
  <si>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</si>
  <si>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</si>
  <si>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</si>
  <si>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</si>
  <si>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</si>
  <si>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</si>
  <si>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</si>
  <si>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</si>
  <si>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</si>
  <si>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</si>
  <si>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</si>
  <si>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</si>
  <si>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</si>
  <si>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</si>
  <si>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</si>
  <si>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</si>
  <si>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</si>
  <si>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</si>
  <si>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</si>
  <si>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</si>
  <si>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</si>
  <si>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</si>
  <si>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</si>
  <si>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</si>
  <si>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</si>
  <si>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</si>
  <si>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</si>
  <si>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</si>
  <si>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</si>
  <si>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</si>
  <si>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</si>
  <si>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</si>
  <si>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</si>
  <si>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</si>
  <si>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</si>
  <si>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</si>
  <si>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</si>
  <si>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</si>
  <si>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</si>
  <si>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</si>
  <si>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</si>
  <si>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</si>
  <si>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</si>
  <si>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</si>
  <si>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</si>
  <si>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</si>
  <si>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</si>
  <si>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</si>
  <si>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</si>
  <si>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</si>
  <si>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</si>
  <si>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</si>
  <si>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</si>
  <si>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</si>
  <si>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</si>
  <si>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</si>
  <si>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</si>
  <si>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</si>
  <si>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</si>
  <si>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</si>
  <si>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</si>
  <si>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</si>
  <si>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</si>
  <si>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</si>
  <si>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</si>
  <si>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</si>
  <si>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</si>
  <si>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</si>
  <si>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</si>
  <si>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</si>
  <si>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</si>
  <si>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</si>
  <si>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</si>
  <si>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</si>
  <si>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</si>
  <si>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</si>
  <si>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</si>
  <si>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</si>
  <si>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</si>
  <si>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</si>
  <si>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</si>
  <si>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</si>
  <si>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</si>
  <si>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</si>
  <si>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</si>
  <si>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</si>
  <si>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</si>
  <si>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</si>
  <si>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</si>
  <si>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</si>
  <si>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</si>
  <si>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</si>
  <si>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</si>
  <si>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</si>
  <si>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</si>
  <si>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</si>
  <si>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</si>
  <si>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</si>
  <si>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</si>
  <si>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</si>
  <si>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</si>
  <si>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</si>
  <si>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</si>
  <si>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</si>
  <si>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</si>
  <si>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</si>
  <si>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</si>
  <si>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</si>
  <si>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</si>
  <si>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</si>
  <si>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</si>
  <si>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</si>
  <si>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</si>
  <si>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</si>
  <si>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</si>
  <si>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</si>
  <si>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</si>
  <si>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</si>
  <si>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</si>
  <si>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</si>
  <si>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</si>
  <si>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</si>
  <si>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</si>
  <si>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</si>
  <si>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</si>
  <si>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</si>
  <si>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</si>
  <si>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</si>
  <si>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</si>
  <si>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</si>
  <si>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</si>
  <si>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</si>
  <si>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</si>
  <si>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</si>
  <si>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</si>
  <si>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</si>
  <si>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</si>
  <si>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</si>
  <si>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</si>
  <si>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</si>
  <si>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</si>
  <si>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</si>
  <si>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</si>
  <si>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</si>
  <si>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</si>
  <si>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</si>
  <si>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</si>
  <si>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</si>
  <si>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</si>
  <si>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</si>
  <si>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</si>
  <si>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</si>
  <si>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</si>
  <si>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</si>
  <si>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</si>
  <si>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</si>
  <si>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</si>
  <si>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</si>
  <si>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</si>
  <si>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</si>
  <si>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</si>
  <si>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</si>
  <si>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</si>
  <si>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</si>
  <si>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</si>
  <si>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</si>
  <si>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</si>
  <si>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</si>
  <si>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</si>
  <si>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</si>
  <si>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</si>
  <si>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</si>
  <si>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</si>
  <si>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</si>
  <si>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</si>
  <si>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</si>
  <si>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</si>
  <si>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</si>
  <si>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</si>
  <si>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</si>
  <si>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</si>
  <si>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</si>
  <si>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</si>
  <si>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</si>
  <si>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</si>
  <si>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</si>
  <si>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</si>
  <si>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</si>
  <si>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</si>
  <si>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</si>
  <si>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</si>
  <si>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</si>
  <si>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</si>
  <si>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</si>
  <si>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</si>
  <si>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</si>
  <si>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</si>
  <si>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</si>
  <si>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</si>
  <si>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</si>
  <si>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</si>
  <si>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</si>
  <si>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</si>
  <si>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</si>
  <si>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</si>
  <si>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</si>
  <si>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</si>
  <si>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</si>
  <si>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</si>
  <si>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</si>
  <si>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</si>
  <si>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</si>
  <si>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</si>
  <si>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</si>
  <si>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</si>
  <si>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</si>
  <si>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</si>
  <si>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</si>
  <si>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</si>
  <si>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</si>
  <si>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</si>
  <si>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</si>
  <si>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</si>
  <si>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</si>
  <si>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</si>
  <si>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</si>
  <si>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</si>
  <si>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</si>
  <si>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</si>
  <si>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</si>
  <si>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</si>
  <si>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</si>
  <si>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</si>
  <si>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</si>
  <si>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</si>
  <si>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</si>
  <si>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</si>
  <si>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</si>
  <si>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</si>
  <si>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</si>
  <si>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</si>
  <si>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</si>
  <si>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</si>
  <si>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</si>
  <si>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</si>
  <si>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</si>
  <si>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</si>
  <si>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</si>
  <si>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</si>
  <si>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</si>
  <si>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</si>
  <si>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</si>
  <si>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</si>
  <si>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</si>
  <si>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</si>
  <si>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</si>
  <si>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</si>
  <si>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</si>
  <si>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</si>
  <si>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</si>
  <si>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</si>
  <si>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</si>
  <si>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</si>
  <si>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</si>
  <si>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</si>
  <si>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</si>
  <si>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</si>
  <si>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</si>
  <si>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</si>
  <si>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</si>
  <si>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</si>
  <si>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</si>
  <si>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</si>
  <si>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</si>
  <si>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</si>
  <si>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</si>
  <si>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</si>
  <si>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</si>
  <si>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</si>
  <si>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</si>
  <si>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</si>
  <si>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</si>
  <si>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</si>
  <si>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</si>
  <si>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</si>
  <si>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</si>
  <si>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</si>
  <si>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</si>
  <si>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</si>
  <si>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</si>
  <si>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</si>
  <si>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</si>
  <si>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</si>
  <si>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</si>
  <si>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</si>
  <si>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</si>
  <si>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</si>
  <si>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</si>
  <si>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</si>
  <si>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</si>
  <si>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</si>
  <si>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</si>
  <si>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</si>
  <si>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</si>
  <si>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</si>
  <si>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</si>
  <si>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</si>
  <si>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</si>
  <si>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</si>
  <si>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</si>
  <si>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</si>
  <si>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</si>
  <si>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</si>
  <si>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</si>
  <si>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</si>
  <si>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</si>
  <si>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</si>
  <si>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</si>
  <si>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</si>
  <si>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</si>
  <si>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</si>
  <si>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</si>
  <si>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</si>
  <si>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</si>
  <si>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</si>
  <si>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</si>
  <si>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</si>
  <si>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</si>
  <si>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</si>
  <si>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</si>
  <si>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</si>
  <si>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</si>
  <si>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</si>
  <si>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</si>
  <si>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</si>
  <si>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</si>
  <si>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</si>
  <si>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</si>
  <si>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</si>
  <si>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</si>
  <si>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</si>
  <si>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</si>
  <si>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</si>
  <si>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</si>
  <si>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</si>
  <si>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</si>
  <si>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</si>
  <si>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</si>
  <si>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</si>
  <si>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</si>
  <si>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</si>
  <si>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</si>
  <si>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</si>
  <si>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</si>
  <si>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</si>
  <si>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</si>
  <si>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</si>
  <si>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</si>
  <si>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</si>
  <si>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</si>
  <si>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</si>
  <si>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</si>
  <si>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</si>
  <si>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</si>
  <si>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</si>
  <si>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</si>
  <si>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</si>
  <si>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</si>
  <si>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</si>
  <si>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</si>
  <si>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</si>
  <si>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</si>
  <si>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</si>
  <si>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</si>
  <si>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</si>
  <si>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</si>
  <si>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</si>
  <si>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</si>
  <si>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</si>
  <si>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</si>
  <si>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</si>
  <si>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</si>
  <si>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</si>
  <si>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</si>
  <si>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</si>
  <si>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</si>
  <si>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</si>
  <si>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</si>
  <si>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</si>
  <si>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</si>
  <si>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</si>
  <si>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</si>
  <si>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</si>
  <si>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</si>
  <si>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</si>
  <si>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</si>
  <si>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</si>
  <si>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</si>
  <si>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</si>
  <si>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</si>
  <si>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</si>
  <si>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</si>
  <si>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</si>
  <si>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</si>
  <si>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</si>
  <si>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</si>
  <si>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</si>
  <si>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</si>
  <si>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</si>
  <si>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</si>
  <si>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</si>
  <si>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</si>
  <si>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</si>
  <si>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</si>
  <si>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</si>
  <si>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</si>
  <si>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</si>
  <si>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</si>
  <si>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</si>
  <si>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</si>
  <si>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</si>
  <si>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</si>
  <si>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</si>
  <si>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</si>
  <si>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</si>
  <si>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</si>
  <si>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</si>
  <si>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</si>
  <si>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</si>
  <si>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</si>
  <si>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</si>
  <si>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</si>
  <si>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</si>
  <si>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</si>
  <si>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</si>
  <si>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</si>
  <si>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</si>
  <si>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</si>
  <si>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</si>
  <si>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</si>
  <si>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</si>
  <si>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</si>
  <si>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</si>
  <si>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</si>
  <si>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</si>
  <si>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</si>
  <si>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</si>
  <si>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</si>
  <si>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</si>
  <si>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</si>
  <si>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</si>
  <si>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</si>
  <si>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</si>
  <si>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</si>
  <si>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</si>
  <si>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</si>
  <si>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</si>
  <si>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</si>
  <si>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</si>
  <si>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</si>
  <si>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</si>
  <si>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</si>
  <si>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</si>
  <si>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</si>
  <si>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</si>
  <si>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</si>
  <si>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</si>
  <si>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</si>
  <si>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</si>
  <si>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</si>
  <si>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</si>
  <si>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</si>
  <si>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</si>
  <si>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</si>
  <si>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</si>
  <si>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</si>
  <si>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</si>
  <si>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</si>
  <si>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</si>
  <si>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</si>
  <si>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</si>
  <si>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</si>
  <si>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</si>
  <si>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</si>
  <si>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</si>
  <si>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</si>
  <si>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</si>
  <si>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</si>
  <si>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</si>
  <si>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</si>
  <si>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</si>
  <si>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</si>
  <si>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</si>
  <si>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</si>
  <si>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</si>
  <si>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</si>
  <si>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</si>
  <si>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</si>
  <si>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</si>
  <si>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</si>
  <si>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</si>
  <si>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</si>
  <si>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</si>
  <si>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</si>
  <si>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</si>
  <si>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</si>
  <si>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</si>
  <si>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</si>
  <si>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</si>
  <si>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</si>
  <si>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</si>
  <si>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</si>
  <si>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</si>
  <si>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</si>
  <si>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</si>
  <si>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</si>
  <si>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</si>
  <si>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</si>
  <si>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</si>
  <si>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</si>
  <si>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</si>
  <si>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</si>
  <si>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</si>
  <si>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</si>
  <si>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</si>
  <si>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</si>
  <si>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</si>
  <si>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</si>
  <si>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</si>
  <si>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</si>
  <si>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</si>
  <si>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</si>
  <si>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</si>
  <si>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</si>
  <si>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</si>
  <si>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</si>
  <si>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</si>
  <si>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</si>
  <si>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</si>
  <si>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</si>
  <si>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</si>
  <si>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</si>
  <si>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</si>
  <si>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</si>
  <si>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</si>
  <si>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</si>
  <si>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</si>
  <si>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</si>
  <si>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</si>
  <si>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</si>
  <si>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</si>
  <si>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</si>
  <si>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</si>
  <si>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</si>
  <si>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</si>
  <si>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</si>
  <si>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</si>
  <si>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</si>
  <si>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</si>
  <si>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</si>
  <si>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</si>
  <si>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</si>
  <si>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</si>
  <si>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</si>
  <si>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</si>
  <si>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</si>
  <si>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</si>
  <si>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</si>
  <si>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</si>
  <si>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</si>
  <si>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</si>
  <si>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</si>
  <si>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</si>
  <si>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</si>
  <si>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</si>
  <si>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</si>
  <si>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</si>
  <si>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</si>
  <si>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</si>
  <si>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</si>
  <si>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</si>
  <si>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</si>
  <si>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</si>
  <si>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</si>
  <si>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</si>
  <si>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</si>
  <si>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</si>
  <si>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</si>
  <si>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</si>
  <si>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</si>
  <si>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</si>
  <si>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</si>
  <si>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</si>
  <si>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</si>
  <si>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</si>
  <si>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</si>
  <si>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</si>
  <si>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</si>
  <si>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</si>
  <si>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</si>
  <si>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</si>
  <si>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</si>
  <si>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</si>
  <si>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</si>
  <si>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</si>
  <si>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</si>
  <si>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</si>
  <si>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</si>
  <si>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</si>
  <si>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</si>
  <si>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</si>
  <si>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</si>
  <si>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</si>
  <si>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</si>
  <si>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</si>
  <si>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</si>
  <si>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</si>
  <si>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</si>
  <si>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</si>
  <si>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</si>
  <si>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</si>
  <si>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</si>
  <si>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</si>
  <si>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</si>
  <si>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</si>
  <si>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</si>
  <si>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</si>
  <si>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</si>
  <si>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</si>
  <si>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</si>
  <si>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</si>
  <si>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</si>
  <si>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</si>
  <si>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</si>
  <si>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</si>
  <si>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</si>
  <si>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</si>
  <si>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</si>
  <si>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</si>
  <si>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</si>
  <si>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</si>
  <si>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</si>
  <si>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</si>
  <si>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</si>
  <si>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</si>
  <si>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</si>
  <si>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</si>
  <si>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</si>
  <si>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</si>
  <si>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</si>
  <si>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</si>
  <si>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</si>
  <si>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</si>
  <si>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</si>
  <si>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</si>
  <si>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</si>
  <si>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</si>
  <si>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</si>
  <si>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</si>
  <si>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</si>
  <si>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</si>
  <si>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</si>
  <si>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</si>
  <si>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</si>
  <si>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</si>
  <si>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</si>
  <si>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</si>
  <si>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</si>
  <si>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</si>
  <si>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</si>
  <si>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</si>
  <si>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</si>
  <si>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</si>
  <si>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</si>
  <si>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</si>
  <si>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</si>
  <si>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</si>
  <si>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</si>
  <si>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</si>
  <si>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</si>
  <si>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</si>
  <si>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</si>
  <si>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</si>
  <si>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</si>
  <si>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</si>
  <si>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</si>
  <si>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</si>
  <si>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</si>
  <si>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</si>
  <si>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</si>
  <si>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</si>
  <si>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</si>
  <si>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</si>
  <si>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</si>
  <si>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</si>
  <si>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</si>
  <si>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</si>
  <si>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</si>
  <si>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</si>
  <si>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</si>
  <si>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</si>
  <si>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</si>
  <si>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</si>
  <si>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</si>
  <si>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</si>
  <si>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</si>
  <si>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</si>
  <si>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</si>
  <si>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</si>
  <si>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</si>
  <si>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</si>
  <si>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</si>
  <si>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</si>
  <si>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</si>
  <si>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</si>
  <si>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</si>
  <si>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</si>
  <si>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</si>
  <si>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</si>
  <si>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</si>
  <si>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</si>
  <si>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</si>
  <si>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</si>
  <si>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</si>
  <si>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</si>
  <si>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</si>
  <si>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</si>
  <si>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</si>
  <si>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</si>
  <si>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</si>
  <si>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</si>
  <si>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</si>
  <si>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</si>
  <si>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</si>
  <si>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</si>
  <si>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</si>
  <si>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</si>
  <si>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</si>
  <si>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</si>
  <si>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</si>
  <si>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</si>
  <si>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</si>
  <si>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</si>
  <si>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</si>
  <si>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</si>
  <si>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</si>
  <si>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</si>
  <si>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</si>
  <si>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</si>
  <si>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</si>
  <si>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</si>
  <si>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</si>
  <si>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</si>
  <si>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</si>
  <si>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</si>
  <si>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</si>
  <si>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</si>
  <si>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</si>
  <si>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</si>
  <si>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</si>
  <si>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</si>
  <si>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</si>
  <si>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</si>
  <si>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</si>
  <si>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</si>
  <si>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</si>
  <si>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</si>
  <si>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</si>
  <si>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</si>
  <si>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</si>
  <si>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</si>
  <si>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</si>
  <si>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</si>
  <si>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</si>
  <si>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</si>
  <si>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</si>
  <si>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</si>
  <si>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</si>
  <si>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</si>
  <si>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</si>
  <si>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</si>
  <si>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</si>
  <si>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</si>
  <si>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</si>
  <si>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</si>
  <si>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</si>
  <si>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</si>
  <si>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</si>
  <si>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</si>
  <si>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</si>
  <si>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</si>
  <si>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</si>
  <si>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</si>
  <si>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</si>
  <si>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</si>
  <si>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</si>
  <si>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</si>
  <si>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</si>
  <si>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</si>
  <si>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</si>
  <si>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</si>
  <si>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</si>
  <si>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</si>
  <si>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</si>
  <si>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</si>
  <si>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</si>
  <si>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</si>
  <si>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</si>
  <si>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</si>
  <si>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</si>
  <si>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</si>
  <si>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</si>
  <si>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</si>
  <si>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</si>
  <si>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</si>
  <si>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</si>
  <si>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</si>
  <si>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</si>
  <si>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</si>
  <si>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</si>
  <si>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</si>
  <si>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</si>
  <si>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</si>
  <si>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</si>
  <si>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</si>
  <si>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</si>
  <si>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</si>
  <si>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</si>
  <si>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</si>
  <si>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</si>
  <si>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</si>
  <si>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</si>
  <si>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</si>
  <si>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</si>
  <si>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</si>
  <si>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</si>
  <si>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</si>
  <si>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</si>
  <si>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</si>
  <si>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</si>
  <si>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</si>
  <si>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</si>
  <si>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</si>
  <si>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</si>
  <si>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</si>
  <si>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</si>
  <si>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</si>
  <si>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</si>
  <si>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</si>
  <si>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</si>
  <si>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</si>
  <si>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</si>
  <si>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</si>
  <si>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</si>
  <si>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</si>
  <si>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</si>
  <si>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</si>
  <si>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</si>
  <si>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</si>
  <si>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</si>
  <si>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</si>
  <si>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</si>
  <si>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</si>
  <si>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</si>
  <si>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</si>
  <si>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</si>
  <si>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</si>
  <si>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</si>
  <si>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</si>
  <si>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</si>
  <si>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</si>
  <si>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</si>
  <si>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</si>
  <si>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</si>
  <si>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</si>
  <si>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</si>
  <si>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</si>
  <si>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</si>
  <si>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</si>
  <si>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</si>
  <si>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</si>
  <si>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</si>
  <si>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</si>
  <si>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</si>
  <si>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</si>
  <si>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</si>
  <si>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</si>
  <si>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</si>
  <si>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</si>
  <si>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</si>
  <si>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</si>
  <si>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</si>
  <si>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</si>
  <si>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</si>
  <si>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</si>
  <si>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</si>
  <si>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</si>
  <si>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</si>
  <si>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</si>
  <si>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</si>
  <si>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</si>
  <si>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</si>
  <si>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</si>
  <si>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</si>
  <si>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</si>
  <si>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</si>
  <si>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</si>
  <si>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</si>
  <si>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</si>
  <si>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</si>
  <si>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</si>
  <si>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</si>
  <si>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</si>
  <si>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</si>
  <si>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</si>
  <si>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</si>
  <si>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</si>
  <si>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</si>
  <si>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</si>
  <si>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</si>
  <si>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</si>
  <si>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</si>
  <si>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</si>
  <si>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</si>
  <si>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</si>
  <si>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</si>
  <si>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</si>
  <si>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</si>
  <si>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</si>
  <si>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</si>
  <si>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</si>
  <si>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</si>
  <si>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</si>
  <si>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</si>
  <si>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</si>
  <si>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</si>
  <si>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</si>
  <si>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</si>
  <si>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</si>
  <si>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</si>
  <si>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</si>
  <si>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</si>
  <si>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</si>
  <si>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</si>
  <si>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</si>
  <si>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</si>
  <si>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</si>
  <si>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</si>
  <si>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</si>
  <si>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</si>
  <si>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</si>
  <si>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</si>
  <si>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</si>
  <si>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</si>
  <si>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</si>
  <si>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</si>
  <si>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</si>
  <si>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</si>
  <si>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</si>
  <si>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</si>
  <si>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</si>
  <si>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</si>
  <si>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</si>
  <si>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</si>
  <si>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</si>
  <si>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</si>
  <si>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</si>
  <si>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</si>
  <si>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</si>
  <si>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</si>
  <si>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</si>
  <si>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</si>
  <si>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</si>
  <si>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</si>
  <si>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</si>
  <si>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</si>
  <si>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</si>
  <si>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</si>
  <si>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</si>
  <si>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</si>
  <si>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</si>
  <si>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</si>
  <si>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</si>
  <si>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</si>
  <si>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</si>
  <si>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</si>
  <si>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</si>
  <si>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</si>
  <si>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</si>
  <si>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</si>
  <si>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</si>
  <si>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</si>
  <si>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</si>
  <si>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</si>
  <si>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</si>
  <si>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</si>
  <si>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</si>
  <si>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</si>
  <si>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</si>
  <si>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</si>
  <si>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</si>
  <si>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</si>
  <si>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</si>
  <si>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</si>
  <si>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</si>
  <si>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</si>
  <si>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</si>
  <si>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</si>
  <si>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</si>
  <si>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</si>
  <si>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</si>
  <si>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</si>
  <si>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</si>
  <si>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</si>
  <si>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</si>
  <si>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</si>
  <si>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</si>
  <si>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</si>
  <si>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</si>
  <si>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</si>
  <si>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</si>
  <si>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</si>
  <si>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</si>
  <si>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</si>
  <si>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</si>
  <si>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</si>
  <si>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</si>
  <si>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</si>
  <si>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</si>
  <si>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</si>
  <si>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</si>
  <si>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</si>
  <si>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</si>
  <si>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</si>
  <si>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</si>
  <si>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</si>
  <si>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</si>
  <si>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</si>
  <si>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</si>
  <si>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</si>
  <si>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</si>
  <si>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</si>
  <si>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</si>
  <si>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</si>
  <si>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</si>
  <si>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</si>
  <si>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</si>
  <si>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</si>
  <si>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</si>
  <si>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</si>
  <si>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</si>
  <si>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</si>
  <si>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</si>
  <si>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</si>
  <si>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</si>
  <si>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</si>
  <si>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</si>
  <si>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</si>
  <si>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</si>
  <si>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</si>
  <si>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</si>
  <si>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</si>
  <si>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</si>
  <si>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</si>
  <si>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</si>
  <si>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</si>
  <si>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</si>
  <si>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</si>
  <si>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</si>
  <si>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</si>
  <si>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</si>
  <si>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</si>
  <si>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</si>
  <si>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</si>
  <si>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</si>
  <si>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</si>
  <si>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</si>
  <si>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</si>
  <si>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</si>
  <si>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</si>
  <si>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</si>
  <si>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</si>
  <si>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</si>
  <si>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</si>
  <si>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</si>
  <si>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</si>
  <si>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</si>
  <si>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</si>
  <si>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</si>
  <si>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</si>
  <si>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</si>
  <si>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</si>
  <si>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</si>
  <si>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</si>
  <si>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</si>
  <si>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</si>
  <si>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</si>
  <si>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</si>
  <si>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</si>
  <si>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</si>
  <si>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</si>
  <si>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</si>
  <si>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</si>
  <si>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</si>
  <si>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</si>
  <si>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</si>
  <si>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</si>
  <si>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</si>
  <si>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</si>
  <si>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</si>
  <si>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</si>
  <si>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</si>
  <si>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</si>
  <si>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</si>
  <si>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</si>
  <si>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</si>
  <si>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</si>
  <si>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</si>
  <si>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</si>
  <si>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</si>
  <si>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</si>
  <si>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</si>
  <si>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</si>
  <si>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</si>
  <si>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</si>
  <si>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</si>
  <si>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</si>
  <si>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</si>
  <si>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</si>
  <si>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</si>
  <si>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</si>
  <si>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</si>
  <si>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</si>
  <si>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</si>
  <si>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</si>
  <si>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</si>
  <si>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</si>
  <si>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</si>
  <si>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</si>
  <si>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</si>
  <si>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</si>
  <si>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</si>
  <si>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</si>
  <si>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</si>
  <si>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</si>
  <si>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</si>
  <si>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</si>
  <si>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</si>
  <si>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</si>
  <si>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</si>
  <si>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</si>
  <si>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</si>
  <si>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</si>
  <si>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</si>
  <si>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</si>
  <si>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</si>
  <si>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</si>
  <si>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</si>
  <si>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</si>
  <si>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</si>
  <si>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</si>
  <si>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</si>
  <si>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</si>
  <si>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</si>
  <si>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</si>
  <si>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</si>
  <si>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</si>
  <si>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</si>
  <si>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</si>
  <si>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</si>
  <si>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</si>
  <si>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</si>
  <si>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</si>
  <si>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</si>
  <si>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</si>
  <si>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</si>
  <si>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</si>
  <si>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</si>
  <si>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</si>
  <si>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</si>
  <si>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</si>
  <si>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</si>
  <si>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</si>
  <si>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</si>
  <si>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</si>
  <si>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</si>
  <si>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</si>
  <si>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</si>
  <si>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</si>
  <si>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</si>
  <si>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</si>
  <si>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</si>
  <si>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</si>
  <si>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</si>
  <si>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</si>
  <si>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</si>
  <si>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</si>
  <si>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</si>
  <si>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</si>
  <si>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</si>
  <si>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</si>
  <si>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</si>
  <si>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</si>
  <si>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</si>
  <si>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</si>
  <si>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</si>
  <si>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</si>
  <si>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</si>
  <si>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</si>
  <si>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</si>
  <si>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</si>
  <si>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</si>
  <si>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</si>
  <si>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</si>
  <si>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</si>
  <si>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</si>
  <si>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</si>
  <si>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</si>
  <si>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</si>
  <si>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</si>
  <si>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</si>
  <si>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</si>
  <si>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</si>
  <si>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</si>
  <si>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</si>
  <si>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</si>
  <si>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</si>
  <si>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</si>
  <si>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</si>
  <si>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</si>
  <si>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</si>
  <si>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</si>
  <si>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</si>
  <si>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</si>
  <si>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</si>
  <si>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</si>
  <si>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</si>
  <si>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</si>
  <si>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</si>
  <si>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</si>
  <si>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</si>
  <si>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</si>
  <si>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</si>
  <si>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</si>
  <si>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</si>
  <si>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</si>
  <si>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</si>
  <si>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</si>
  <si>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</si>
  <si>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</si>
  <si>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</si>
  <si>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</si>
  <si>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</si>
  <si>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</si>
  <si>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</si>
  <si>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</si>
  <si>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</si>
  <si>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</si>
  <si>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</si>
  <si>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</si>
  <si>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</si>
  <si>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</si>
  <si>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</si>
  <si>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</si>
  <si>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</si>
  <si>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</si>
  <si>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</si>
  <si>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</si>
  <si>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</si>
  <si>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</si>
  <si>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</si>
  <si>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</si>
  <si>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</si>
  <si>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</si>
  <si>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</si>
  <si>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</si>
  <si>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</si>
  <si>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</si>
  <si>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</si>
  <si>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</si>
  <si>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</si>
  <si>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</si>
  <si>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</si>
  <si>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</si>
  <si>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</si>
  <si>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</si>
  <si>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</si>
  <si>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</si>
  <si>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</si>
  <si>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</si>
  <si>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</si>
  <si>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</si>
  <si>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</si>
  <si>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</si>
  <si>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</si>
  <si>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</si>
  <si>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</si>
  <si>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</si>
  <si>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</si>
  <si>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</si>
  <si>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</si>
  <si>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</si>
  <si>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</si>
  <si>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</si>
  <si>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</si>
  <si>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</si>
  <si>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</si>
  <si>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</si>
  <si>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</si>
  <si>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</si>
  <si>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</si>
  <si>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</si>
  <si>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</si>
  <si>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</si>
  <si>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</si>
  <si>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</si>
  <si>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</si>
  <si>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</si>
  <si>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</si>
  <si>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</si>
  <si>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</si>
  <si>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</si>
  <si>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</si>
  <si>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</si>
  <si>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</si>
  <si>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</si>
  <si>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</si>
  <si>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</si>
  <si>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</si>
  <si>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</si>
  <si>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</si>
  <si>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</si>
  <si>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</si>
  <si>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</si>
  <si>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</si>
  <si>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</si>
  <si>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</si>
  <si>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</si>
  <si>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</si>
  <si>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</si>
  <si>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</si>
  <si>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</si>
  <si>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</si>
  <si>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</si>
  <si>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</si>
  <si>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</si>
  <si>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</si>
  <si>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</si>
  <si>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</si>
  <si>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</si>
  <si>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</si>
  <si>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</si>
  <si>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</si>
  <si>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</si>
  <si>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</si>
  <si>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</si>
  <si>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</si>
  <si>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</si>
  <si>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</si>
  <si>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</si>
  <si>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</si>
  <si>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</si>
  <si>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</si>
  <si>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</si>
  <si>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</si>
  <si>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</si>
  <si>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</si>
  <si>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</si>
  <si>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</si>
  <si>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</si>
  <si>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</si>
  <si>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</si>
  <si>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</si>
  <si>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</si>
  <si>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</si>
  <si>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</si>
  <si>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</si>
  <si>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</si>
  <si>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</si>
  <si>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</si>
  <si>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</si>
  <si>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</si>
  <si>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</si>
  <si>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</si>
  <si>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</si>
  <si>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</si>
  <si>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</si>
  <si>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</si>
  <si>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</si>
  <si>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</si>
  <si>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</si>
  <si>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</si>
  <si>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</si>
  <si>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</si>
  <si>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</si>
  <si>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</si>
  <si>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</si>
  <si>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</si>
  <si>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</si>
  <si>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</si>
  <si>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</si>
  <si>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</si>
  <si>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</si>
  <si>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</si>
  <si>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</si>
  <si>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</si>
  <si>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</si>
  <si>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</si>
  <si>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</si>
  <si>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</si>
  <si>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</si>
  <si>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</si>
  <si>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</si>
  <si>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</si>
  <si>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</si>
  <si>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</si>
  <si>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</si>
  <si>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</si>
  <si>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</si>
  <si>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</si>
  <si>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</si>
  <si>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</si>
  <si>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</si>
  <si>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</si>
  <si>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</si>
  <si>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</si>
  <si>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</si>
  <si>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</si>
  <si>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</si>
  <si>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</si>
  <si>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</si>
  <si>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</si>
  <si>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</si>
  <si>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</si>
  <si>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</si>
  <si>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</si>
  <si>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</si>
  <si>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</si>
  <si>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</si>
  <si>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</si>
  <si>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</si>
  <si>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</si>
  <si>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</si>
  <si>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</si>
  <si>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</si>
  <si>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</si>
  <si>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</si>
  <si>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</si>
  <si>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</si>
  <si>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</si>
  <si>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</si>
  <si>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</si>
  <si>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</si>
  <si>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</si>
  <si>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</si>
  <si>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</si>
  <si>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</si>
  <si>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</si>
  <si>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</si>
  <si>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</si>
  <si>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</si>
  <si>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</si>
  <si>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</si>
  <si>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</si>
  <si>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</si>
  <si>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</si>
  <si>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</si>
  <si>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</si>
  <si>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</si>
  <si>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</si>
  <si>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</si>
  <si>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</si>
  <si>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</si>
  <si>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</si>
  <si>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</si>
  <si>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</si>
  <si>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</si>
  <si>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</si>
  <si>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</si>
  <si>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</si>
  <si>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</si>
  <si>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</si>
  <si>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</si>
  <si>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</si>
  <si>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</si>
  <si>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</si>
  <si>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</si>
  <si>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</si>
  <si>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</si>
  <si>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</si>
  <si>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</si>
  <si>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</si>
  <si>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</si>
  <si>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</si>
  <si>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</si>
  <si>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</si>
  <si>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</si>
  <si>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</si>
  <si>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</si>
  <si>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</si>
  <si>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</si>
  <si>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</si>
  <si>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</si>
  <si>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</si>
  <si>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</si>
  <si>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</si>
  <si>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</si>
  <si>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</si>
  <si>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</si>
  <si>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</si>
  <si>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</si>
  <si>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</si>
  <si>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</si>
  <si>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</si>
  <si>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</si>
  <si>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</si>
  <si>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</si>
  <si>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</si>
  <si>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</si>
  <si>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</si>
  <si>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</si>
  <si>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</si>
  <si>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</si>
  <si>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</si>
  <si>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</si>
  <si>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</si>
  <si>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</si>
  <si>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</si>
  <si>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</si>
  <si>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</si>
  <si>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</si>
  <si>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</si>
  <si>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</si>
  <si>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</si>
  <si>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</si>
  <si>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</si>
  <si>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</si>
  <si>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</si>
  <si>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</si>
  <si>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</si>
  <si>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</si>
  <si>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</si>
  <si>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</si>
  <si>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</si>
  <si>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</si>
  <si>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</si>
  <si>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</si>
  <si>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</si>
  <si>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</si>
  <si>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</si>
  <si>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</si>
  <si>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</si>
  <si>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</si>
  <si>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</si>
  <si>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</si>
  <si>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</si>
  <si>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</si>
  <si>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</si>
  <si>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</si>
  <si>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</si>
  <si>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</si>
  <si>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</si>
  <si>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</si>
  <si>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</si>
  <si>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</si>
  <si>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</si>
  <si>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</si>
  <si>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</si>
  <si>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</si>
  <si>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</si>
  <si>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</si>
  <si>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</si>
  <si>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</si>
  <si>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</si>
  <si>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</si>
  <si>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</si>
  <si>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</si>
  <si>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</si>
  <si>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</si>
  <si>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</si>
  <si>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</si>
  <si>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</si>
  <si>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</si>
  <si>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</si>
  <si>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</si>
  <si>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</si>
  <si>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</si>
  <si>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</si>
  <si>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</si>
  <si>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</si>
  <si>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</si>
  <si>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</si>
  <si>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</si>
  <si>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</si>
  <si>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</si>
  <si>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</si>
  <si>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</si>
  <si>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</si>
  <si>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</si>
  <si>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</si>
  <si>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</si>
  <si>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</si>
  <si>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</si>
  <si>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</si>
  <si>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</si>
  <si>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</si>
  <si>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</si>
  <si>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</si>
  <si>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</si>
  <si>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</si>
  <si>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</si>
  <si>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</si>
  <si>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</si>
  <si>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</si>
  <si>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</si>
  <si>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</si>
  <si>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</si>
  <si>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</si>
  <si>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</si>
  <si>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</si>
  <si>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</si>
  <si>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</si>
  <si>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</si>
  <si>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</si>
  <si>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</si>
  <si>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</si>
  <si>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</si>
  <si>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</si>
  <si>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</si>
  <si>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</si>
  <si>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</si>
  <si>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</si>
  <si>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</si>
  <si>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</si>
  <si>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</si>
  <si>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</si>
  <si>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</si>
  <si>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</si>
  <si>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</si>
  <si>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</si>
  <si>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</si>
  <si>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</si>
  <si>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</si>
  <si>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</si>
  <si>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</si>
  <si>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</si>
  <si>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</si>
  <si>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</si>
  <si>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</si>
  <si>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</si>
  <si>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</si>
  <si>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</si>
  <si>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</si>
  <si>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</si>
  <si>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</si>
  <si>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</si>
  <si>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</si>
  <si>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</si>
  <si>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</si>
  <si>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</si>
  <si>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</si>
  <si>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</si>
  <si>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</si>
  <si>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</si>
  <si>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</si>
  <si>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</si>
  <si>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</si>
  <si>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</si>
  <si>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</si>
  <si>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</si>
  <si>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</si>
  <si>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</si>
  <si>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</si>
  <si>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</si>
  <si>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</si>
  <si>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</si>
  <si>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</si>
  <si>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</si>
  <si>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</si>
  <si>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</si>
  <si>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</si>
  <si>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</si>
  <si>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</si>
  <si>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</si>
  <si>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</si>
  <si>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</si>
  <si>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</si>
  <si>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</si>
  <si>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</si>
  <si>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</si>
  <si>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</si>
  <si>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</si>
  <si>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</si>
  <si>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</si>
  <si>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</si>
  <si>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</si>
  <si>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</si>
  <si>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</si>
  <si>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</si>
  <si>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</si>
  <si>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</si>
  <si>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</si>
  <si>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</si>
  <si>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</si>
  <si>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</si>
  <si>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</si>
  <si>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</si>
  <si>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</si>
  <si>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</si>
  <si>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</si>
  <si>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</si>
  <si>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</si>
  <si>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</si>
  <si>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</si>
  <si>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</si>
  <si>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</si>
  <si>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</si>
  <si>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</si>
  <si>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</si>
  <si>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</si>
  <si>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</si>
  <si>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</si>
  <si>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</si>
  <si>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</si>
  <si>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</si>
  <si>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</si>
  <si>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</si>
  <si>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</si>
  <si>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</si>
  <si>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</si>
  <si>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</si>
  <si>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</si>
  <si>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</si>
  <si>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</si>
  <si>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</si>
  <si>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</si>
  <si>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</si>
  <si>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</si>
  <si>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</si>
  <si>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</si>
  <si>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</si>
  <si>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</si>
  <si>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</si>
  <si>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</si>
  <si>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</si>
  <si>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</si>
  <si>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</si>
  <si>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</si>
  <si>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</si>
  <si>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</si>
  <si>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</si>
  <si>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</si>
  <si>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</si>
  <si>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</si>
  <si>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</si>
  <si>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</si>
  <si>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</si>
  <si>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</si>
  <si>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</si>
  <si>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</si>
  <si>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</si>
  <si>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</si>
  <si>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</si>
  <si>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</si>
  <si>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</si>
  <si>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</si>
  <si>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</si>
  <si>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</si>
  <si>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</si>
  <si>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</si>
  <si>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</si>
  <si>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</si>
  <si>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</si>
  <si>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</si>
  <si>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</si>
  <si>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</si>
  <si>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</si>
  <si>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</si>
  <si>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</si>
  <si>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</si>
  <si>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</si>
  <si>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</si>
  <si>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</si>
  <si>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</si>
  <si>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</si>
  <si>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</si>
  <si>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</si>
  <si>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</si>
  <si>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</si>
  <si>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</si>
  <si>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</si>
  <si>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</si>
  <si>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</si>
  <si>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</si>
  <si>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</si>
  <si>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</si>
  <si>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</si>
  <si>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</si>
  <si>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</si>
  <si>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</si>
  <si>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</si>
  <si>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</si>
  <si>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</si>
  <si>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</si>
  <si>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</si>
  <si>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</si>
  <si>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</si>
  <si>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</si>
  <si>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</si>
  <si>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</si>
  <si>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</si>
  <si>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</si>
  <si>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</si>
  <si>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</si>
  <si>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</si>
  <si>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</si>
  <si>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</si>
  <si>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</si>
  <si>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</si>
  <si>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</si>
  <si>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</si>
  <si>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</si>
  <si>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</si>
  <si>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</si>
  <si>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</si>
  <si>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</si>
  <si>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</si>
  <si>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</si>
  <si>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</si>
  <si>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</si>
  <si>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</si>
  <si>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</si>
  <si>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</si>
  <si>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</si>
  <si>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</si>
  <si>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</si>
  <si>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</si>
  <si>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</si>
  <si>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</si>
  <si>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</si>
  <si>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</si>
  <si>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</si>
  <si>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</si>
  <si>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</si>
  <si>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</si>
  <si>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</si>
  <si>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</si>
  <si>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</si>
  <si>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</si>
  <si>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</si>
  <si>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</si>
  <si>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</si>
  <si>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</si>
  <si>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</si>
  <si>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</si>
  <si>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</si>
  <si>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</si>
  <si>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</si>
  <si>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</si>
  <si>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</si>
  <si>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</si>
  <si>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</si>
  <si>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</si>
  <si>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</si>
  <si>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</si>
  <si>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</si>
  <si>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</si>
  <si>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</si>
  <si>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</si>
  <si>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</si>
  <si>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</si>
  <si>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</si>
  <si>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</si>
  <si>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</si>
  <si>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</si>
  <si>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</si>
  <si>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</si>
  <si>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</si>
  <si>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</si>
  <si>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</si>
  <si>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</si>
  <si>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</si>
  <si>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</si>
  <si>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</si>
  <si>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</si>
  <si>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</si>
  <si>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</si>
  <si>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</si>
  <si>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</si>
  <si>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</si>
  <si>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</si>
  <si>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</si>
  <si>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</si>
  <si>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</si>
  <si>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</si>
  <si>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</si>
  <si>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</si>
  <si>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</si>
  <si>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</si>
  <si>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</si>
  <si>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</si>
  <si>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</si>
  <si>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</si>
  <si>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</si>
  <si>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</si>
  <si>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</si>
  <si>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</si>
  <si>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</si>
  <si>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</si>
  <si>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</si>
  <si>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</si>
  <si>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</si>
  <si>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</si>
  <si>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</si>
  <si>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</si>
  <si>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</si>
  <si>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</si>
  <si>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</si>
  <si>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</si>
  <si>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</si>
  <si>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</si>
  <si>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</si>
  <si>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</si>
  <si>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</si>
  <si>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</si>
  <si>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</si>
  <si>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</si>
  <si>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</si>
  <si>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</si>
  <si>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</si>
  <si>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</si>
  <si>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</si>
  <si>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</si>
  <si>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</si>
  <si>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</si>
  <si>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</si>
  <si>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</si>
  <si>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</si>
  <si>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</si>
  <si>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</si>
  <si>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</si>
  <si>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</si>
  <si>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</si>
  <si>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</si>
  <si>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</si>
  <si>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</si>
  <si>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</si>
  <si>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</si>
  <si>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</si>
  <si>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</si>
  <si>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</si>
  <si>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</si>
  <si>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</si>
  <si>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</si>
  <si>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</si>
  <si>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</si>
  <si>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</si>
  <si>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</si>
  <si>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</si>
  <si>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</si>
  <si>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</si>
  <si>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</si>
  <si>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</si>
  <si>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</si>
  <si>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</si>
  <si>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</si>
  <si>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</si>
  <si>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</si>
  <si>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</si>
  <si>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</si>
  <si>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</si>
  <si>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</si>
  <si>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</si>
  <si>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</si>
  <si>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</si>
  <si>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</si>
  <si>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</si>
  <si>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</si>
  <si>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</si>
  <si>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</si>
  <si>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</si>
  <si>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</si>
  <si>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</si>
  <si>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</si>
  <si>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</si>
  <si>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</si>
  <si>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</si>
  <si>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</si>
  <si>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</si>
  <si>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</si>
  <si>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</si>
  <si>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</si>
  <si>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</si>
  <si>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</si>
  <si>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</si>
  <si>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</si>
  <si>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</si>
  <si>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</si>
  <si>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</si>
  <si>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</si>
  <si>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</si>
  <si>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</si>
  <si>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</si>
  <si>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</si>
  <si>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</si>
  <si>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</si>
  <si>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</si>
  <si>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</si>
  <si>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</si>
  <si>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</si>
  <si>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</si>
  <si>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</si>
  <si>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</si>
  <si>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</si>
  <si>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</si>
  <si>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</si>
  <si>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</si>
  <si>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</si>
  <si>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</si>
  <si>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</si>
  <si>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</si>
  <si>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</si>
  <si>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</si>
  <si>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</si>
  <si>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</si>
  <si>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</si>
  <si>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</si>
  <si>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</si>
  <si>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</si>
  <si>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</si>
  <si>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</si>
  <si>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</si>
  <si>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</si>
  <si>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</si>
  <si>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</si>
  <si>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</si>
  <si>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</si>
  <si>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</si>
  <si>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</si>
  <si>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</si>
  <si>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</si>
  <si>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</si>
  <si>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</si>
  <si>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</si>
  <si>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</si>
  <si>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</si>
  <si>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</si>
  <si>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</si>
  <si>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</si>
  <si>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</si>
  <si>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</si>
  <si>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</si>
  <si>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</si>
  <si>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</si>
  <si>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</si>
  <si>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</si>
  <si>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</si>
  <si>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</si>
  <si>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</si>
  <si>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</si>
  <si>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</si>
  <si>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</si>
  <si>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</si>
  <si>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</si>
  <si>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</si>
  <si>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</si>
  <si>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</si>
  <si>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</si>
  <si>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</si>
  <si>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</si>
  <si>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</si>
  <si>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</si>
  <si>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</si>
  <si>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</si>
  <si>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</si>
  <si>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</si>
  <si>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</si>
  <si>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</si>
  <si>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</si>
  <si>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</si>
  <si>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</si>
  <si>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</si>
  <si>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</si>
  <si>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</si>
  <si>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</si>
  <si>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</si>
  <si>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</si>
  <si>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</si>
  <si>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</si>
  <si>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</si>
  <si>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</si>
  <si>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</si>
  <si>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</si>
  <si>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</si>
  <si>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</si>
  <si>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</si>
  <si>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</si>
  <si>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</si>
  <si>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</si>
  <si>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</si>
  <si>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</si>
  <si>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</si>
  <si>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</si>
  <si>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</si>
  <si>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</si>
  <si>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</si>
  <si>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</si>
  <si>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</si>
  <si>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</si>
  <si>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</si>
  <si>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</si>
  <si>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</si>
  <si>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</si>
  <si>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</si>
  <si>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</si>
  <si>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</si>
  <si>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</si>
  <si>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</si>
  <si>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</si>
  <si>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</si>
  <si>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</si>
  <si>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</si>
  <si>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</si>
  <si>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</si>
  <si>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</si>
  <si>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</si>
  <si>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</si>
  <si>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</si>
  <si>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</si>
  <si>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</si>
  <si>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</si>
  <si>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</si>
  <si>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</si>
  <si>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</si>
  <si>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</si>
  <si>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</si>
  <si>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</si>
  <si>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</si>
  <si>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</si>
  <si>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</si>
  <si>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</si>
  <si>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</si>
  <si>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</si>
  <si>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</si>
  <si>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</si>
  <si>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</si>
  <si>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</si>
  <si>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</si>
  <si>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</si>
  <si>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</si>
  <si>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</si>
  <si>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</si>
  <si>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</si>
  <si>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</si>
  <si>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</si>
  <si>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</si>
  <si>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</si>
  <si>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</si>
  <si>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</si>
  <si>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</si>
  <si>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</si>
  <si>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</si>
  <si>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</si>
  <si>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</si>
  <si>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</si>
  <si>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</si>
  <si>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</si>
  <si>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</si>
  <si>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</si>
  <si>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</si>
  <si>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</si>
  <si>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</si>
  <si>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</si>
  <si>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</si>
  <si>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</si>
  <si>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</si>
  <si>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</si>
  <si>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</si>
  <si>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</si>
  <si>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</si>
  <si>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</si>
  <si>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</si>
  <si>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</si>
  <si>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</si>
  <si>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</si>
  <si>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</si>
  <si>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</si>
  <si>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</si>
  <si>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</si>
  <si>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</si>
  <si>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</si>
  <si>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</si>
  <si>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</si>
  <si>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</si>
  <si>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</si>
  <si>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</si>
  <si>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</si>
  <si>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</si>
  <si>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</si>
  <si>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</si>
  <si>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</si>
  <si>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</si>
  <si>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</si>
  <si>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</si>
  <si>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</si>
  <si>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</si>
  <si>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</si>
  <si>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</si>
  <si>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</si>
  <si>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</si>
  <si>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</si>
  <si>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</si>
  <si>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</si>
  <si>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</si>
  <si>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</si>
  <si>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</si>
  <si>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</si>
  <si>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</si>
  <si>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</si>
  <si>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</si>
  <si>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</si>
  <si>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</si>
  <si>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</si>
  <si>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</si>
  <si>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</si>
  <si>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</si>
  <si>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</si>
  <si>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</si>
  <si>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</si>
  <si>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</si>
  <si>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</si>
  <si>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</si>
  <si>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</si>
  <si>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</si>
  <si>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</si>
  <si>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</si>
  <si>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</si>
  <si>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</si>
  <si>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</si>
  <si>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</si>
  <si>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</si>
  <si>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</si>
  <si>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</si>
  <si>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</si>
  <si>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</si>
  <si>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</si>
  <si>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</si>
  <si>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</si>
  <si>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</si>
  <si>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</si>
  <si>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</si>
  <si>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</si>
  <si>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</si>
  <si>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</si>
  <si>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</si>
  <si>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</si>
  <si>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</si>
  <si>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</si>
  <si>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</si>
  <si>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</si>
  <si>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</si>
  <si>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</si>
  <si>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</si>
  <si>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</si>
  <si>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</si>
  <si>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</si>
  <si>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</si>
  <si>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</si>
  <si>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</si>
  <si>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</si>
  <si>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</si>
  <si>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</si>
  <si>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</si>
  <si>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</si>
  <si>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</si>
  <si>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</si>
  <si>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</si>
  <si>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</si>
  <si>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</si>
  <si>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</si>
  <si>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</si>
  <si>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</si>
  <si>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</si>
  <si>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</si>
  <si>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</si>
  <si>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</si>
  <si>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</si>
  <si>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</si>
  <si>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</si>
  <si>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</si>
  <si>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</si>
  <si>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</si>
  <si>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</si>
  <si>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</si>
  <si>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</si>
  <si>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</si>
  <si>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</si>
  <si>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</si>
  <si>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</si>
  <si>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</si>
  <si>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</si>
  <si>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</si>
  <si>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</si>
  <si>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</si>
  <si>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</si>
  <si>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</si>
  <si>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</si>
  <si>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</si>
  <si>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</si>
  <si>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</si>
  <si>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</si>
  <si>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</si>
  <si>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</si>
  <si>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</si>
  <si>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</si>
  <si>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</si>
  <si>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</si>
  <si>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</si>
  <si>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</si>
  <si>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</si>
  <si>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</si>
  <si>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</si>
  <si>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</si>
  <si>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</si>
  <si>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</si>
  <si>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</si>
  <si>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</si>
  <si>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</si>
  <si>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</si>
  <si>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</si>
  <si>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</si>
  <si>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</si>
  <si>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</si>
  <si>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</si>
  <si>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</si>
  <si>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</si>
  <si>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</si>
  <si>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</si>
  <si>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</si>
  <si>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</si>
  <si>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</si>
  <si>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</si>
  <si>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</si>
  <si>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</si>
  <si>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</si>
  <si>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</si>
  <si>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</si>
  <si>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</si>
  <si>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</si>
  <si>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</si>
  <si>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</si>
  <si>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</si>
  <si>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</si>
  <si>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</si>
  <si>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</si>
  <si>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PCM-20251002-00000389</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</si>
  <si>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</si>
  <si>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</si>
  <si>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</si>
  <si>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</si>
  <si>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</si>
  <si>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</si>
  <si>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</si>
  <si>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</si>
  <si>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</si>
  <si>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</si>
  <si>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</si>
  <si>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</si>
  <si>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</si>
  <si>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</si>
  <si>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</si>
  <si>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</si>
  <si>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</si>
  <si>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</si>
  <si>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</si>
  <si>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</si>
  <si>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</si>
  <si>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</si>
  <si>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</si>
  <si>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</si>
  <si>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</si>
  <si>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</si>
  <si>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</si>
  <si>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</si>
  <si>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</si>
  <si>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</si>
  <si>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</si>
  <si>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</si>
  <si>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</si>
  <si>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</si>
  <si>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</si>
  <si>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</si>
  <si>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</si>
  <si>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</si>
  <si>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</si>
  <si>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</si>
  <si>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</si>
  <si>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</si>
  <si>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</si>
  <si>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</si>
  <si>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</si>
  <si>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</si>
  <si>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</si>
  <si>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</si>
  <si>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</si>
  <si>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</si>
  <si>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</si>
  <si>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</si>
  <si>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</si>
  <si>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</si>
  <si>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</si>
  <si>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</si>
  <si>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</si>
  <si>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</si>
  <si>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</si>
  <si>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</si>
  <si>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</si>
  <si>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</si>
  <si>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</si>
  <si>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</si>
  <si>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</si>
  <si>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</si>
  <si>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</si>
  <si>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</si>
  <si>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</si>
  <si>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</si>
  <si>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</si>
  <si>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</si>
  <si>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</si>
  <si>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</si>
  <si>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</si>
  <si>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</si>
  <si>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</si>
  <si>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</si>
  <si>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</si>
  <si>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</si>
  <si>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</si>
  <si>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</si>
  <si>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</si>
  <si>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</si>
  <si>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</si>
  <si>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</si>
  <si>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</si>
  <si>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</si>
  <si>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</si>
  <si>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 &amp; ETA 10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</si>
  <si>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</si>
  <si>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</si>
  <si>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</si>
  <si>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</si>
  <si>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</si>
  <si>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PCM-20251002-00000492</t>
  </si>
  <si>
    <t xml:space="preserve">50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</si>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</sst>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0">
    <sortCondition ref="H1:H7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 totalsRowShown="0" headerRowDxfId="48" dataDxfId="47" headerRowBorderDxfId="45" tableBorderDxfId="46" totalsRowBorderDxfId="44">
  <autoFilter ref="A1:L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3" totalsRowShown="0" headerRowDxfId="15" dataDxfId="14" headerRowBorderDxfId="12" tableBorderDxfId="13">
  <autoFilter ref="A1:L3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0"/>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269.3829307870401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15.761946990744036</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4</v>
      </c>
      <c r="D4" s="64" t="s">
        <v>21536</v>
      </c>
      <c r="E4" s="65" t="s">
        <v>38964</v>
      </c>
      <c r="F4" s="66">
        <v>45932.251967592594</v>
      </c>
      <c r="G4" s="67">
        <f ca="1">IFERROR(NOW()-F4,"")</f>
        <v>7.9389120372070465E-2</v>
      </c>
      <c r="H4" s="66">
        <v>45932.246921296297</v>
      </c>
      <c r="I4" s="73" t="str">
        <f>IFERROR(VLOOKUP(D4,DB!A:F,6,0),"")</f>
        <v>Generator-DG</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45932.331356712966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45932.331356712966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45932.331356712966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45932.331356712966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45932.331356712966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45932.331356712966</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45932.331356712966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45932.331356712966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45932.331356712966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45932.331356712966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45932.331356712966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45932.331356712966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45932.331356712966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45932.331356712966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45932.331356712966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45932.331356712966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45932.331356712966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45932.331356712966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45932.331356712966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45932.331356712966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45932.331356712966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45932.331356712966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45932.331356712966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45932.331356712966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45932.331356712966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45932.331356712966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45932.331356712966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45932.331356712966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45932.331356712966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45932.331356712966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45932.331356712966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45932.331356712966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45932.331356712966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45932.331356712966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45932.331356712966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45932.331356712966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45932.331356712966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45932.331356712966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45932.331356712966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45932.331356712966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45932.331356712966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45932.331356712966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45932.331356712966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45932.331356712966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45932.331356712966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45932.331356712966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45932.331356712966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45932.331356712966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45932.331356712966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45932.331356712966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45932.331356712966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45932.331356712966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45932.331356712966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45932.331356712966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45932.331356712966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45932.331356712966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45932.331356712966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45932.331356712966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45932.331356712966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45932.331356712966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45932.331356712966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45932.331356712966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45932.331356712966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45932.331356712966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45932.331356712966</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45932.331356712966</v>
      </c>
      <c r="H70" s="68"/>
      <c r="I70" s="73" t="str">
        <f>IFERROR(VLOOKUP(D70,DB!A:F,6,0),"")</f>
        <v/>
      </c>
      <c r="J70" s="73" t="str">
        <f>IFERROR(VLOOKUP(D70,DB!A:G,7,0),"")</f>
        <v/>
      </c>
      <c r="K70" s="69"/>
      <c r="L70" s="70" t="str">
        <f>IFERROR(VLOOKUP(D70,DB!A:I,9,0),"")</f>
        <v/>
      </c>
    </row>
  </sheetData>
  <customSheetViews>
    <customSheetView guid="{F6042A99-DD27-4453-835D-0834D95730CC}" filter="1" showAutoFilter="1">
      <pageMargins left="0" right="0" top="0" bottom="0" header="0" footer="0"/>
      <autoFilter ref="B1:M1" xr:uid="{B80F2936-2EAE-43D8-9E05-432EA0ACD2D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240.67957430555543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125.60427337963483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107.33151875000476</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9.1057895833364455</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3</v>
      </c>
      <c r="D7" s="18" t="s">
        <v>27771</v>
      </c>
      <c r="E7" s="131" t="s">
        <v>38967</v>
      </c>
      <c r="F7" s="132">
        <v>45932.166909722226</v>
      </c>
      <c r="G7" s="133">
        <f ca="1">IFERROR(NOW()-F7,"-")</f>
        <v>0.1644469907405437</v>
      </c>
      <c r="H7" s="132">
        <v>45932.15693287037</v>
      </c>
      <c r="I7" s="18" t="str">
        <f>IFERROR(VLOOKUP(D7,DB!A:F,6,0),"")</f>
        <v>Generator-SG</v>
      </c>
      <c r="J7" s="18" t="str">
        <f>IFERROR(VLOOKUP(D7,DB!A:G,7,0),"")</f>
        <v>Weak</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45932.331356712966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45932.331356712966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45932.331356712966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45932.331356712966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45932.331356712966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45932.331356712966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45932.331356712966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45932.331356712966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45932.331356712966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45932.331356712966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45932.331356712966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45932.331356712966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45932.331356712966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45932.331356712966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45932.331356712966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45932.331356712966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45932.331356712966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45932.331356712966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45932.331356712966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45932.331356712966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45932.331356712966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45932.331356712966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45932.331356712966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45932.331356712966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45932.331356712966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45932.331356712966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45932.331356712966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45932.331356712966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45932.331356712966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45932.331356712966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45932.331356712966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45932.331356712966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45932.331356712966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45932.331356712966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45932.331356712966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45932.331356712966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45932.331356712966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45932.331356712966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45932.331356712966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45932.331356712966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45932.331356712966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45932.331356712966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45932.331356712966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45932.331356712966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45932.331356712966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45932.331356712966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45932.331356712966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45932.331356712966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45932.331356712966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45932.331356712966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45932.331356712966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45932.331356712966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45932.331356712966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45932.331356712966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45932.331356712966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45932.331356712966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45932.331356712966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45932.331356712966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45932.331356712966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45932.331356712966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45932.331356712966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45932.331356712966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45932.331356712966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45932.331356712966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45932.331356712966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45932.331356712966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45932.331356712966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45932.331356712966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45932.331356712966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45932.331356712966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45932.331356712966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45932.331356712966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45932.331356712966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45932.331356712966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45932.331356712966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45932.331356712966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45932.331356712966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45932.331356712966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45932.331356712966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45932.331356712966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45932.331356712966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45932.331356712966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45932.331356712966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45932.331356712966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45932.331356712966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45932.331356712966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45932.331356712966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45932.331356712966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45932.331356712966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45932.331356712966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45932.331356712966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45932.331356712966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45932.331356712966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45932.331356712966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45932.331356712966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45932.331356712966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45932.331356712966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45932.331356712966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45932.331356712966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45932.331356712966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45932.331356712966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45932.331356712966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45932.331356712966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45932.331356712966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45932.331356712966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45932.331356712966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45932.331356712966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45932.331356712966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45932.331356712966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45932.331356712966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45932.331356712966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45932.331356712966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45932.331356712966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45932.331356712966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45932.331356712966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45932.331356712966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45932.331356712966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45932.331356712966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45932.331356712966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45932.331356712966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45932.331356712966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45932.331356712966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45932.331356712966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45932.331356712966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45932.331356712966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45932.331356712966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45932.331356712966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45932.331356712966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45932.331356712966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45932.331356712966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45932.331356712966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45932.331356712966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45932.331356712966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45932.331356712966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45932.331356712966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45932.331356712966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45932.331356712966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45932.331356712966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45932.331356712966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45932.331356712966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45932.331356712966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45932.331356712966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45932.331356712966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45932.331356712966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45932.331356712966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45932.331356712966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45932.331356712966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45932.331356712966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45932.331356712966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45932.331356712966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45932.331356712966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45932.331356712966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45932.331356712966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45932.331356712966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45932.331356712966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45932.331356712966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45932.331356712966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45932.331356712966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45932.331356712966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45932.331356712966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45932.331356712966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45932.331356712966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45932.331356712966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45932.331356712966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45932.331356712966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45932.331356712966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45932.331356712966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45932.331356712966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45932.331356712966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45932.331356712966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45932.331356712966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45932.331356712966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45932.331356712966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45932.331356712966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45932.331356712966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45932.331356712966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45932.331356712966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45932.331356712966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45932.331356712966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45932.331356712966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45932.331356712966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45932.331356712966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45932.331356712966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45932.331356712966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45932.331356712966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45932.331356712966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45932.331356712966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45932.331356712966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45932.331356712966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45932.331356712966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45932.331356712966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45932.331356712966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45932.331356712966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45932.331356712966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45932.331356712966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45932.331356712966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45932.331356712966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45932.331356712966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45932.331356712966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45932.331356712966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45932.331356712966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45932.331356712966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45932.331356712966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45932.331356712966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45932.331356712966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45932.331356712966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45932.331356712966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45932.331356712966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45932.331356712966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45932.331356712966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45932.331356712966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45932.331356712966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45932.331356712966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45932.331356712966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45932.331356712966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45932.331356712966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45932.331356712966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45932.331356712966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45932.331356712966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45932.331356712966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45932.331356712966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45932.331356712966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45932.331356712966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45932.331356712966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45932.331356712966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45932.331356712966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45932.331356712966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45932.331356712966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45932.331356712966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45932.331356712966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45932.331356712966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45932.331356712966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45932.331356712966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45932.331356712966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45932.331356712966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45932.331356712966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45932.331356712966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45932.331356712966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45932.331356712966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45932.331356712966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45932.331356712966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45932.331356712966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45932.331356712966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45932.331356712966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45932.331356712966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45932.331356712966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45932.331356712966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45932.331356712966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45932.331356712966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45932.331356712966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45932.331356712966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45932.331356712966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45932.331356712966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45932.331356712966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45932.331356712966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45932.331356712966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45932.331356712966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45932.331356712966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45932.331356712966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45932.331356712966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45932.331356712966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45932.331356712966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45932.331356712966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45932.331356712966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45932.331356712966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45932.331356712966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45932.331356712966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45932.331356712966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45932.331356712966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45932.331356712966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45932.331356712966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45932.331356712966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45932.331356712966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45932.331356712966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45932.331356712966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45932.331356712966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45932.331356712966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45932.331356712966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45932.331356712966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45932.331356712966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45932.331356712966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45932.331356712966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45932.331356712966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45932.331356712966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45932.331356712966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45932.331356712966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45932.331356712966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45932.331356712966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45932.331356712966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45932.331356712966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45932.331356712966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45932.331356712966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45932.331356712966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45932.331356712966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45932.331356712966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45932.331356712966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45932.331356712966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45932.331356712966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45932.331356712966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45932.331356712966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45932.331356712966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45932.331356712966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45932.331356712966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45932.331356712966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45932.331356712966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45932.331356712966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45932.331356712966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45932.331356712966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45932.331356712966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45932.331356712966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45932.331356712966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45932.331356712966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45932.331356712966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45932.331356712966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45932.331356712966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45932.331356712966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45932.331356712966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45932.331356712966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45932.331356712966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45932.331356712966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45932.331356712966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45932.331356712966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45932.331356712966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45932.331356712966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45932.331356712966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45932.331356712966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45932.331356712966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45932.331356712966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45932.331356712966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45932.331356712966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45932.331356712966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45932.331356712966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45932.331356712966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45932.331356712966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45932.331356712966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45932.331356712966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45932.331356712966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45932.331356712966</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45932.331356712966</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45932.331356712966</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45932.331356712966</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45932.331356712966</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45932.331356712966</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45932.331356712966</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45932.331356712966</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45932.331356712966</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45932.331356712966</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45932.331356712966</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45932.331356712966</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45932.331356712966</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45932.331356712966</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45932.331356712966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45932.331356712966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45932.331356712966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45932.331356712966</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45932.331356712966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45932.331356712966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45932.331356712966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45932.331356712966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45932.331356712966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45932.331356712966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45932.331356712966</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45932.331356712966</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45932.331356712966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45932.331356712966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45932.331356712966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45932.331356712966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45932.331356712966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45932.331356712966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45932.331356712966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45932.331356712966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45932.331356712966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45932.331356712966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45932.331356712966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45932.331356712966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45932.331356712966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45932.331356712966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45932.331356712966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45932.331356712966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45932.331356712966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45932.331356712966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45932.331356712966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45932.331356712966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45932.331356712966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45932.331356712966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45932.331356712966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45932.331356712966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45932.331356712966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45932.331356712966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45932.331356712966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45932.331356712966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45932.331356712966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45932.331356712966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45932.331356712966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45932.331356712966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45932.331356712966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45932.331356712966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45932.331356712966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45932.331356712966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45932.331356712966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45932.331356712966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45932.331356712966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45932.331356712966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45932.331356712966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45932.331356712966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45932.331356712966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45932.331356712966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45932.331356712966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45932.331356712966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45932.331356712966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45932.331356712966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45932.331356712966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45932.331356712966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45932.331356712966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45932.331356712966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45932.331356712966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45932.331356712966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45932.331356712966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45932.331356712966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45932.331356712966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45932.331356712966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45932.331356712966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45932.331356712966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45932.331356712966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45932.331356712966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45932.331356712966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45932.331356712966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45932.331356712966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45932.331356712966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45932.331356712966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45932.331356712966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45932.331356712966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45932.331356712966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45932.331356712966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45932.331356712966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45932.331356712966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45932.331356712966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45932.331356712966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45932.331356712966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45932.331356712966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45932.331356712966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45932.331356712966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45932.331356712966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45932.331356712966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45932.331356712966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45932.331356712966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45932.331356712966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45932.331356712966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45932.331356712966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45932.331356712966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45932.331356712966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45932.331356712966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45932.331356712966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45932.331356712966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45932.331356712966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45932.331356712966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45932.331356712966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45932.331356712966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45932.331356712966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45932.331356712966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45932.331356712966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45932.331356712966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45932.331356712966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45932.331356712966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45932.331356712966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45932.331356712966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45932.331356712966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45932.331356712966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45932.331356712966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45932.331356712966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45932.331356712966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45932.331356712966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45932.331356712966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45932.331356712966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45932.331356712966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45932.331356712966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45932.331356712966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45932.331356712966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45932.331356712966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45932.331356712966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45932.331356712966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45932.331356712966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45932.331356712966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45932.331356712966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45932.331356712966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45932.331356712966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45932.331356712966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45932.331356712966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45932.331356712966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45932.331356712966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45932.331356712966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45932.331356712966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45932.331356712966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45932.331356712966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45932.331356712966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45932.331356712966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45932.331356712966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45932.331356712966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45932.331356712966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45932.331356712966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45932.331356712966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45932.331356712966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45932.331356712966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45932.331356712966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45932.331356712966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45932.331356712966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45932.331356712966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45932.331356712966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45932.331356712966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45932.331356712966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45932.331356712966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45932.331356712966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45932.331356712966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45932.331356712966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45932.331356712966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45932.331356712966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45932.331356712966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45932.331356712966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45932.331356712966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45932.331356712966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45932.331356712966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45932.331356712966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45932.331356712966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45932.331356712966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45932.331356712966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45932.331356712966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45932.331356712966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45932.331356712966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45932.331356712966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45932.331356712966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45932.331356712966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45932.331356712966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45932.331356712966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45932.331356712966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45932.331356712966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45932.331356712966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45932.331356712966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45932.331356712966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45932.331356712966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45932.331356712966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45932.331356712966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45932.331356712966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45932.331356712966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45932.331356712966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45932.331356712966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45932.331356712966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45932.331356712966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45932.331356712966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45932.331356712966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45932.331356712966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45932.331356712966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45932.331356712966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45932.331356712966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45932.331356712966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45932.331356712966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45932.331356712966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45932.331356712966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45932.331356712966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45932.331356712966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45932.331356712966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45932.331356712966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45932.331356712966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45932.331356712966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45932.331356712966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45932.331356712966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45932.331356712966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45932.331356712966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45932.331356712966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45932.331356712966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45932.331356712966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45932.331356712966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45932.331356712966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45932.331356712966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45932.331356712966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45932.331356712966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45932.331356712966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45932.331356712966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45932.331356712966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45932.331356712966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45932.331356712966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45932.331356712966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45932.331356712966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45932.331356712966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45932.331356712966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45932.331356712966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45932.331356712966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45932.331356712966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45932.331356712966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45932.331356712966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45932.331356712966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45932.331356712966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45932.331356712966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45932.331356712966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45932.331356712966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45932.331356712966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45932.331356712966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45932.331356712966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45932.331356712966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45932.331356712966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45932.331356712966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45932.331356712966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45932.331356712966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45932.331356712966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45932.331356712966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45932.331356712966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45932.331356712966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45932.331356712966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45932.331356712966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45932.331356712966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45932.331356712966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45932.331356712966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45932.331356712966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45932.331356712966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45932.331356712966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45932.331356712966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45932.331356712966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45932.331356712966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45932.331356712966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45932.331356712966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45932.331356712966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45932.331356712966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45932.331356712966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45932.331356712966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45932.331356712966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45932.331356712966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45932.331356712966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45932.331356712966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45932.331356712966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45932.331356712966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45932.331356712966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45932.331356712966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45932.331356712966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45932.331356712966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45932.331356712966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45932.331356712966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45932.331356712966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45932.331356712966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45932.331356712966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45932.331356712966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45932.331356712966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45932.331356712966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45932.331356712966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45932.331356712966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45932.331356712966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45932.331356712966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45932.331356712966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45932.331356712966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45932.331356712966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45932.331356712966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45932.331356712966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45932.331356712966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45932.331356712966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45932.331356712966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45932.331356712966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45932.331356712966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45932.331356712966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45932.331356712966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45932.331356712966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45932.331356712966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45932.331356712966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45932.331356712966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45932.331356712966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45932.331356712966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45932.331356712966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45932.331356712966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45932.331356712966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45932.331356712966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45932.331356712966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45932.331356712966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45932.331356712966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45932.331356712966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45932.331356712966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45932.331356712966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45932.331356712966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45932.331356712966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45932.331356712966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45932.331356712966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45932.331356712966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45932.331356712966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45932.331356712966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45932.331356712966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45932.331356712966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45932.331356712966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45932.331356712966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45932.331356712966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45932.331356712966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45932.331356712966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45932.331356712966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45932.331356712966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45932.331356712966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45932.331356712966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45932.331356712966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45932.331356712966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45932.331356712966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45932.331356712966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45932.331356712966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45932.331356712966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45932.331356712966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45932.331356712966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45932.331356712966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45932.331356712966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45932.331356712966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45932.331356712966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45932.331356712966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45932.331356712966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45932.331356712966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45932.331356712966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45932.331356712966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45932.331356712966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45932.331356712966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45932.331356712966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45932.331356712966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45932.331356712966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45932.331356712966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45932.331356712966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45932.331356712966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45932.331356712966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45932.331356712966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45932.331356712966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45932.331356712966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45932.331356712966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45932.331356712966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45932.331356712966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45932.331356712966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45932.331356712966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45932.331356712966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45932.331356712966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45932.331356712966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45932.331356712966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45932.331356712966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45932.331356712966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45932.331356712966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45932.331356712966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45932.331356712966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45932.331356712966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45932.331356712966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45932.331356712966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45932.331356712966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45932.331356712966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45932.331356712966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45932.331356712966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45932.331356712966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45932.331356712966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45932.331356712966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45932.331356712966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45932.331356712966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45932.331356712966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45932.331356712966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45932.331356712966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45932.331356712966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45932.331356712966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45932.331356712966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45932.331356712966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45932.331356712966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45932.331356712966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45932.331356712966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45932.331356712966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45932.331356712966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45932.331356712966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45932.331356712966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45932.331356712966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45932.331356712966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45932.331356712966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45932.331356712966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45932.331356712966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45932.331356712966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45932.331356712966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45932.331356712966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45932.331356712966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45932.331356712966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45932.331356712966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45932.331356712966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45932.331356712966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45932.331356712966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45932.331356712966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45932.331356712966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45932.331356712966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45932.331356712966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45932.331356712966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45932.331356712966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45932.331356712966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45932.331356712966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45932.331356712966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45932.331356712966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45932.331356712966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45932.331356712966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45932.331356712966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45932.331356712966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45932.331356712966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45932.331356712966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45932.331356712966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45932.331356712966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45932.331356712966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45932.331356712966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45932.331356712966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45932.331356712966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45932.331356712966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45932.331356712966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45932.331356712966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45932.331356712966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45932.331356712966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45932.331356712966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45932.331356712966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45932.331356712966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45932.331356712966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45932.331356712966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45932.331356712966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45932.331356712966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45932.331356712966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45932.331356712966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45932.331356712966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45932.331356712966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45932.331356712966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45932.331356712966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45932.331356712966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45932.331356712966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45932.331356712966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45932.331356712966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45932.331356712966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45932.331356712966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45932.331356712966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45932.331356712966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45932.331356712966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45932.331356712966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45932.331356712966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45932.331356712966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45932.331356712966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45932.331356712966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45932.331356712966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45932.331356712966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45932.331356712966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45932.331356712966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45932.331356712966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45932.331356712966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45932.331356712966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45932.331356712966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45932.331356712966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45932.331356712966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45932.331356712966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45932.331356712966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45932.331356712966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45932.331356712966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45932.331356712966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45932.331356712966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45932.331356712966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45932.331356712966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45932.331356712966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45932.331356712966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45932.331356712966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45932.331356712966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45932.331356712966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45932.331356712966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45932.331356712966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45932.331356712966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45932.331356712966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45932.331356712966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45932.331356712966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45932.331356712966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45932.331356712966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45932.331356712966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45932.331356712966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45932.331356712966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45932.331356712966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45932.331356712966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45932.331356712966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45932.331356712966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45932.331356712966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45932.331356712966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45932.331356712966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45932.331356712966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45932.331356712966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45932.331356712966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45932.331356712966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45932.331356712966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45932.331356712966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45932.331356712966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45932.331356712966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45932.331356712966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45932.331356712966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45932.331356712966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45932.331356712966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45932.331356712966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45932.331356712966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45932.331356712966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45932.331356712966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45932.331356712966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45932.331356712966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45932.331356712966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45932.331356712966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45932.331356712966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45932.331356712966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45932.331356712966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45932.331356712966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45932.331356712966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45932.331356712966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45932.331356712966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45932.331356712966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45932.331356712966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45932.331356712966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45932.331356712966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45932.331356712966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45932.331356712966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45932.331356712966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45932.331356712966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45932.331356712966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45932.331356712966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45932.331356712966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45932.331356712966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45932.331356712966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45932.331356712966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45932.331356712966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45932.331356712966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45932.331356712966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45932.331356712966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45932.331356712966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45932.331356712966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45932.331356712966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45932.331356712966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45932.331356712966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45932.331356712966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45932.331356712966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45932.331356712966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45932.331356712966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45932.331356712966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45932.331356712966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45932.331356712966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45932.331356712966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45932.331356712966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45932.331356712966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45932.331356712966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45932.331356712966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45932.331356712966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45932.331356712966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45932.331356712966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45932.331356712966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45932.331356712966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45932.331356712966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45932.331356712966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45932.331356712966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45932.331356712966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45932.331356712966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45932.331356712966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45932.331356712966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45932.331356712966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45932.331356712966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45932.331356712966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45932.331356712966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45932.331356712966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45932.331356712966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45932.331356712966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45932.331356712966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45932.331356712966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45932.331356712966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45932.331356712966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45932.331356712966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45932.331356712966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45932.331356712966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45932.331356712966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45932.331356712966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45932.331356712966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45932.331356712966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45932.331356712966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45932.331356712966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45932.331356712966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45932.331356712966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45932.331356712966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45932.331356712966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45932.331356712966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45932.331356712966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45932.331356712966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45932.331356712966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45932.331356712966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45932.331356712966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45932.331356712966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45932.331356712966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45932.331356712966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45932.331356712966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45932.331356712966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45932.331356712966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45932.331356712966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45932.331356712966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45932.331356712966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45932.331356712966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45932.331356712966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45932.331356712966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45932.331356712966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45932.331356712966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45932.331356712966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45932.331356712966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45932.331356712966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45932.331356712966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45932.331356712966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45932.331356712966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45932.331356712966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45932.331356712966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45932.331356712966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45932.331356712966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45932.331356712966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45932.331356712966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45932.331356712966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45932.331356712966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45932.331356712966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45932.331356712966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45932.331356712966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45932.331356712966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45932.331356712966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45932.331356712966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45932.331356712966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45932.331356712966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45932.331356712966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45932.331356712966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45932.331356712966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45932.331356712966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45932.331356712966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45932.331356712966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45932.331356712966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45932.331356712966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45932.331356712966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45932.331356712966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45932.331356712966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45932.331356712966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45932.331356712966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45932.331356712966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45932.331356712966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45932.331356712966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45932.331356712966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45932.331356712966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45932.331356712966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45932.331356712966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45932.331356712966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45932.331356712966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45932.331356712966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45932.331356712966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45932.331356712966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45932.331356712966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45932.331356712966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45932.331356712966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45932.331356712966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45932.331356712966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45932.331356712966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45932.331356712966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45932.331356712966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45932.331356712966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45932.331356712966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45932.331356712966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45932.331356712966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45932.331356712966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45932.331356712966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45932.331356712966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45932.331356712966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45932.331356712966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45932.331356712966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45932.331356712966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45932.331356712966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45932.331356712966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45932.331356712966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45932.331356712966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45932.331356712966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45932.331356712966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45932.331356712966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45932.331356712966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45932.331356712966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45932.331356712966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45932.331356712966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45932.331356712966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45932.331356712966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45932.331356712966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45932.331356712966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45932.331356712966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45932.331356712966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45932.331356712966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45932.331356712966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45932.331356712966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45932.331356712966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45932.331356712966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45932.331356712966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45932.331356712966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45932.331356712966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45932.331356712966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45932.331356712966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45932.331356712966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45932.331356712966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45932.331356712966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45932.331356712966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45932.331356712966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45932.331356712966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45932.331356712966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45932.331356712966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45932.331356712966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45932.331356712966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45932.331356712966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45932.331356712966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45932.331356712966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45932.331356712966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45932.331356712966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45932.331356712966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45932.331356712966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45932.331356712966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45932.331356712966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45932.331356712966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45932.331356712966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45932.331356712966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45932.331356712966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45932.331356712966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45932.331356712966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45932.331356712966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45932.331356712966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45932.331356712966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45932.331356712966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45932.331356712966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45932.331356712966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45932.331356712966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45932.331356712966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45932.331356712966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45932.331356712966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45932.331356712966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45932.331356712966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45932.331356712966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45932.331356712966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45932.331356712966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45932.331356712966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45932.331356712966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45932.331356712966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45932.331356712966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45932.331356712966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45932.331356712966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45932.331356712966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45932.331356712966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45932.331356712966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45932.331356712966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45932.331356712966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45932.331356712966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45932.331356712966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45932.331356712966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45932.331356712966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45932.331356712966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45932.331356712966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45932.331356712966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45932.331356712966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45932.331356712966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45932.331356712966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45932.331356712966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45932.331356712966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45932.331356712966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45932.331356712966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45932.331356712966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45932.331356712966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45932.331356712966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45932.331356712966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45932.331356712966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45932.331356712966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45932.331356712966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45932.331356712966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45932.331356712966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45932.331356712966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45932.331356712966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45932.331356712966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45932.331356712966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45932.331356712966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45932.331356712966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45932.331356712966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45932.331356712966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45932.331356712966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45932.331356712966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45932.331356712966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45932.331356712966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45932.331356712966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45932.331356712966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45932.331356712966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45932.331356712966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45932.331356712966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45932.331356712966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45932.331356712966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45932.331356712966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45932.331356712966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45932.331356712966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45932.331356712966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45932.331356712966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45932.331356712966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45932.331356712966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45932.331356712966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45932.331356712966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45932.331356712966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45932.331356712966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45932.331356712966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45932.331356712966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45932.331356712966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45932.331356712966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45932.331356712966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45932.331356712966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45932.331356712966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45932.331356712966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45932.331356712966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45932.331356712966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45932.331356712966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45932.331356712966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45932.331356712966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45932.331356712966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45932.331356712966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45932.331356712966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45932.331356712966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45932.331356712966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45932.331356712966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45932.331356712966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45932.331356712966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45932.331356712966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45932.331356712966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45932.331356712966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45932.331356712966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45932.331356712966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45932.331356712966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45932.331356712966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45932.331356712966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45932.331356712966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45932.331356712966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45932.331356712966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45932.331356712966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45932.331356712966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45932.331356712966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45932.331356712966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45932.331356712966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45932.331356712966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45932.331356712966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45932.331356712966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45932.331356712966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45932.331356712966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45932.331356712966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45932.331356712966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45932.331356712966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45932.331356712966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45932.331356712966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45932.331356712966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45932.331356712966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45932.331356712966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45932.331356712966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45932.331356712966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45932.331356712966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45932.331356712966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45932.331356712966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45932.331356712966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45932.331356712966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45932.331356712966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45932.331356712966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45932.331356712966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45932.331356712966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45932.331356712966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45932.331356712966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45932.331356712966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45932.331356712966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45932.331356712966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45932.331356712966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45932.331356712966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45932.331356712966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45932.331356712966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45932.331356712966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45932.331356712966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45932.331356712966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45932.331356712966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45932.331356712966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45932.331356712966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45932.331356712966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45932.331356712966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45932.331356712966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45932.331356712966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45932.331356712966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45932.331356712966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45932.331356712966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45932.331356712966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45932.331356712966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45932.331356712966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45932.331356712966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45932.331356712966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45932.331356712966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45932.331356712966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45932.331356712966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45932.331356712966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45932.331356712966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45932.331356712966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45932.331356712966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45932.331356712966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45932.331356712966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45932.331356712966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45932.331356712966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45932.331356712966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45932.331356712966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45932.331356712966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45932.331356712966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45932.331356712966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45932.331356712966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45932.331356712966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45932.331356712966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45932.331356712966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45932.331356712966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45932.331356712966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45932.331356712966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45932.331356712966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45932.331356712966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45932.331356712966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45932.331356712966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45932.331356712966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45932.331356712966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45932.331356712966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45932.331356712966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45932.331356712966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45932.331356712966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45932.331356712966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45932.331356712966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45932.331356712966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45932.331356712966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45932.331356712966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45932.331356712966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45932.331356712966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45932.331356712966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45932.331356712966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45932.331356712966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45932.331356712966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45932.331356712966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45932.331356712966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45932.331356712966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45932.331356712966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45932.331356712966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45932.331356712966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45932.331356712966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45932.331356712966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45932.331356712966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45932.331356712966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45932.331356712966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45932.331356712966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45932.331356712966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45932.331356712966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45932.331356712966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45932.331356712966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45932.331356712966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45932.331356712966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45932.331356712966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45932.331356712966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45932.331356712966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45932.331356712966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45932.331356712966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45932.331356712966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45932.331356712966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45932.331356712966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45932.331356712966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45932.331356712966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45932.331356712966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45932.331356712966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45932.331356712966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45932.331356712966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45932.331356712966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45932.331356712966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45932.331356712966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45932.331356712966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45932.331356712966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45932.331356712966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45932.331356712966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45932.331356712966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45932.331356712966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45932.331356712966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45932.331356712966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45932.331356712966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45932.331356712966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45932.331356712966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45932.331356712966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45932.331356712966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45932.331356712966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45932.331356712966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45932.331356712966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45932.331356712966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45932.331356712966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45932.331356712966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45932.331356712966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45932.331356712966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45932.331356712966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45932.331356712966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45932.331356712966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45932.331356712966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45932.331356712966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45932.331356712966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45932.331356712966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45932.331356712966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45932.331356712966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45932.331356712966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45932.331356712966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45932.331356712966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45932.331356712966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45932.331356712966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45932.331356712966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45932.331356712966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45932.331356712966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45932.331356712966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45932.331356712966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45932.331356712966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45932.331356712966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45932.331356712966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45932.331356712966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45932.331356712966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45932.331356712966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45932.331356712966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45932.331356712966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45932.331356712966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45932.331356712966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45932.331356712966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45932.331356712966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45932.331356712966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45932.331356712966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45932.331356712966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45932.331356712966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45932.331356712966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45932.331356712966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45932.331356712966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45932.331356712966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45932.331356712966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45932.331356712966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45932.331356712966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45932.331356712966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45932.331356712966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45932.331356712966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45932.331356712966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45932.331356712966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45932.331356712966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45932.331356712966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45932.331356712966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45932.331356712966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45932.331356712966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45932.331356712966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45932.331356712966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45932.331356712966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45932.331356712966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45932.331356712966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45932.331356712966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45932.331356712966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45932.331356712966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45932.331356712966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45932.331356712966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45932.331356712966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45932.331356712966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45932.331356712966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45932.331356712966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45932.331356712966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45932.331356712966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45932.331356712966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45932.331356712966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45932.331356712966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45932.331356712966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45932.331356712966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45932.331356712966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45932.331356712966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45932.331356712966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45932.331356712966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45932.331356712966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45932.331356712966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45932.331356712966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45932.331356712966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45932.331356712966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45932.331356712966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45932.331356712966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45932.331356712966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45932.331356712966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45932.331356712966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45932.331356712966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45932.331356712966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45932.331356712966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45932.331356712966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45932.331356712966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45932.331356712966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45932.331356712966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45932.331356712966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45932.331356712966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45932.331356712966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45932.331356712966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45932.331356712966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45932.331356712966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45932.331356712966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45932.331356712966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45932.331356712966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45932.331356712966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45932.331356712966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45932.331356712966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45932.331356712966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45932.331356712966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45932.331356712966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45932.331356712966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45932.331356712966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45932.331356712966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45932.331356712966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45932.331356712966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45932.331356712966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45932.331356712966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45932.331356712966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45932.331356712966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45932.331356712966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45932.331356712966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45932.331356712966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45932.331356712966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45932.331356712966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45932.331356712966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45932.331356712966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45932.331356712966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45932.331356712966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45932.331356712966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45932.331356712966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45932.331356712966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45932.331356712966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45932.331356712966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45932.331356712966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45932.331356712966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45932.331356712966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45932.331356712966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45932.331356712966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45932.331356712966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45932.331356712966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45932.331356712966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45932.331356712966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45932.331356712966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45932.331356712966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45932.331356712966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45932.331356712966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45932.331356712966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45932.331356712966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45932.331356712966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45932.331356712966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45932.331356712966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45932.331356712966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45932.331356712966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45932.331356712966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45932.331356712966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45932.331356712966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45932.331356712966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45932.331356712966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45932.331356712966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45932.331356712966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45932.331356712966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45932.331356712966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45932.331356712966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45932.331356712966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45932.331356712966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45932.331356712966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45932.331356712966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45932.331356712966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45932.331356712966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45932.331356712966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45932.331356712966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45932.331356712966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45932.331356712966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45932.331356712966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45932.331356712966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45932.331356712966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45932.331356712966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45932.331356712966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45932.331356712966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45932.331356712966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45932.331356712966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45932.331356712966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45932.331356712966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45932.331356712966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45932.331356712966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45932.331356712966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45932.331356712966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45932.331356712966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45932.331356712966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45932.331356712966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45932.331356712966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45932.331356712966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45932.331356712966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45932.331356712966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45932.331356712966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45932.331356712966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45932.331356712966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45932.331356712966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45932.331356712966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45932.331356712966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45932.331356712966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45932.331356712966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45932.331356712966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45932.331356712966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45932.331356712966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45932.331356712966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45932.331356712966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45932.331356712966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45932.331356712966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45932.331356712966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45932.331356712966</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45932.331356712966</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228.85063912037003</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1.4410789351895801</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37263</v>
      </c>
      <c r="E4" s="112" t="s">
        <v>38964</v>
      </c>
      <c r="F4" s="113">
        <v>45932.304224537038</v>
      </c>
      <c r="G4" s="114">
        <f ca="1">IFERROR(NOW()-F4,"")</f>
        <v>2.7132175928272773E-2</v>
      </c>
      <c r="H4" s="113">
        <v>45932.298321759263</v>
      </c>
      <c r="I4" s="110" t="str">
        <f>IFERROR(VLOOKUP(D4,DB!A:F,6,0),"")</f>
        <v>SCECO</v>
      </c>
      <c r="J4" s="110" t="str">
        <f>IFERROR(VLOOKUP(D4,DB!A:G,7,0),"")</f>
        <v>Dead</v>
      </c>
      <c r="K4" s="115" t="s">
        <v>39066</v>
      </c>
      <c r="L4" s="107" t="str">
        <f>IFERROR(VLOOKUP(D4,DB!A:I,9,0),"")</f>
        <v>Latis</v>
      </c>
    </row>
    <row r="5" spans="1:16" ht="15" customHeight="1">
      <c r="A5" s="110"/>
      <c r="B5" s="110" t="str">
        <f>IFERROR(VLOOKUP(D5,DB!A:K,11,0),"")</f>
        <v/>
      </c>
      <c r="C5" s="111"/>
      <c r="D5" s="107"/>
      <c r="E5" s="112"/>
      <c r="F5" s="113"/>
      <c r="G5" s="114">
        <f ca="1">IFERROR(NOW()-F5,"")</f>
        <v>45932.331356712966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45932.331356712966</v>
      </c>
      <c r="H6" s="113"/>
      <c r="I6" s="110" t="str">
        <f>IFERROR(VLOOKUP(D6,DB!A:F,6,0),"")</f>
        <v/>
      </c>
      <c r="J6" s="110" t="str">
        <f>IFERROR(VLOOKUP(D6,DB!A:G,7,0),"")</f>
        <v/>
      </c>
      <c r="K6" s="115"/>
      <c r="L6" s="107" t="str">
        <f>IFERROR(VLOOKUP(D6,DB!A:I,9,0),"")</f>
        <v/>
      </c>
    </row>
    <row r="7" spans="1:16" ht="15" customHeight="1">
      <c r="A7" s="110"/>
      <c r="B7" s="110" t="str">
        <f>IFERROR(VLOOKUP(D8,DB!A:K,11,0),"")</f>
        <v/>
      </c>
      <c r="C7" s="111"/>
      <c r="D7" s="143"/>
      <c r="E7" s="112"/>
      <c r="F7" s="113"/>
      <c r="G7" s="114">
        <f ca="1">IFERROR(NOW()-F7,"")</f>
        <v>45932.331356712966</v>
      </c>
      <c r="H7" s="113"/>
      <c r="I7" s="110" t="str">
        <f>IFERROR(VLOOKUP(D8,DB!A:F,6,0),"")</f>
        <v/>
      </c>
      <c r="J7" s="110" t="str">
        <f>IFERROR(VLOOKUP(D8,DB!A:G,7,0),"")</f>
        <v/>
      </c>
      <c r="K7" s="115"/>
      <c r="L7" s="107" t="str">
        <f>IFERROR(VLOOKUP(D8,DB!A:I,9,0),"")</f>
        <v/>
      </c>
    </row>
    <row r="8" spans="1:16" ht="15" customHeight="1">
      <c r="A8" s="110"/>
      <c r="B8" s="110" t="str">
        <f>IFERROR(VLOOKUP(#REF!,DB!A:K,11,0),"")</f>
        <v/>
      </c>
      <c r="C8" s="111"/>
      <c r="D8" s="107"/>
      <c r="E8" s="112"/>
      <c r="F8" s="113"/>
      <c r="G8" s="114">
        <f ca="1">IFERROR(NOW()-F8,"")</f>
        <v>45932.331356712966</v>
      </c>
      <c r="H8" s="113"/>
      <c r="I8" s="110" t="str">
        <f>IFERROR(VLOOKUP(#REF!,DB!A:F,6,0),"")</f>
        <v/>
      </c>
      <c r="J8" s="110" t="str">
        <f>IFERROR(VLOOKUP(#REF!,DB!A:G,7,0),"")</f>
        <v/>
      </c>
      <c r="K8" s="115"/>
      <c r="L8" s="107" t="str">
        <f>IFERROR(VLOOKUP(#REF!,DB!A:I,9,0),"")</f>
        <v/>
      </c>
    </row>
    <row r="9" spans="1:16" ht="15" customHeight="1">
      <c r="A9" s="110"/>
      <c r="B9" s="110" t="str">
        <f>IFERROR(VLOOKUP(D9,DB!A:K,11,0),"")</f>
        <v/>
      </c>
      <c r="C9" s="111"/>
      <c r="D9" s="107"/>
      <c r="E9" s="112"/>
      <c r="F9" s="113"/>
      <c r="G9" s="114">
        <f ca="1">IFERROR(NOW()-F9,"")</f>
        <v>45932.331356712966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45932.331356712966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45932.331356712966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45932.331356712966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45932.331356712966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45932.331356712966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45932.331356712966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45932.331356712966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45932.331356712966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45932.331356712966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45932.331356712966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45932.331356712966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45932.331356712966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45932.331356712966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45932.331356712966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45932.331356712966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45932.331356712966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45932.331356712966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45932.331356712966</v>
      </c>
      <c r="H27" s="113"/>
      <c r="I27" s="110" t="str">
        <f>IFERROR(VLOOKUP(D27,DB!A:F,6,0),"")</f>
        <v/>
      </c>
      <c r="J27" s="110" t="str">
        <f>IFERROR(VLOOKUP(D27,DB!A:G,7,0),"")</f>
        <v/>
      </c>
      <c r="K27" s="115"/>
      <c r="L27" s="107"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tabSelected="1"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40.499296527777915</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6.1424793981495895</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45932.331356712966</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45932.331356712966</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45932.331356712966</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45932.331356712966</v>
      </c>
      <c r="H7" s="38"/>
      <c r="I7" s="37" t="str">
        <f>IFERROR(VLOOKUP(D7,DB!A:F,6,0),"")</f>
        <v/>
      </c>
      <c r="J7" s="37" t="str">
        <f>IFERROR(VLOOKUP(D7,DB!A:G,7,0),"")</f>
        <v/>
      </c>
      <c r="K7" s="37"/>
      <c r="L7" s="37" t="str">
        <f>IFERROR(VLOOKUP(D7,DB!A:I,9,0),"")</f>
        <v/>
      </c>
      <c r="M7" s="139"/>
    </row>
    <row r="8" spans="1:13" ht="15.75">
      <c r="A8" s="37"/>
      <c r="B8" s="37" t="str">
        <f>IFERROR(VLOOKUP(D8,DB!A:K,11,0),"")</f>
        <v/>
      </c>
      <c r="C8" s="37"/>
      <c r="D8" s="144"/>
      <c r="E8" s="37"/>
      <c r="F8" s="38"/>
      <c r="G8" s="39">
        <f ca="1">IFERROR(NOW()-F8,"-")</f>
        <v>45932.331356712966</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45932.331356712966</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45932.331356712966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45932.331356712966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45932.331356712966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45932.331356712966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45932.331356712966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45932.331356712966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45932.331356712966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45932.331356712966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45932.331356712966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45932.331356712966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45932.331356712966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45932.331356712966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45932.331356712966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45932.331356712966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45932.331356712966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45932.331356712966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45932.331356712966</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45932.331356712966</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45932.331356712966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45932.331356712966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45932.331356712966</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45932.331356712966</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45932.331356712966</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45932.331356712966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45932.331356712966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45932.331356712966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45932.331356712966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45932.331356712966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45932.331356712966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45932.331356712966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45932.331356712966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45932.331356712966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45932.331356712966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45932.331356712966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45932.331356712966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45932.331356712966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45932.331356712966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45932.331356712966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45932.331356712966</v>
      </c>
      <c r="H48" s="38"/>
      <c r="I48" s="37" t="str">
        <f>IFERROR(VLOOKUP(D48,DB!A:F,6,0),"")</f>
        <v/>
      </c>
      <c r="J48" s="37" t="str">
        <f>IFERROR(VLOOKUP(D48,DB!A:G,7,0),"")</f>
        <v/>
      </c>
      <c r="K48" s="37"/>
      <c r="L48" s="37" t="str">
        <f>IFERROR(VLOOKUP(D48,DB!A:I,9,0),"")</f>
        <v/>
      </c>
      <c r="M48" s="139"/>
    </row>
    <row r="49" spans="1:13" ht="15">
      <c r="A49" s="92"/>
      <c r="B49" s="92" t="str">
        <f>IFERROR(VLOOKUP(D49,DB!A:K,11,0),"")</f>
        <v/>
      </c>
      <c r="C49" s="92"/>
      <c r="D49" s="92"/>
      <c r="E49" s="92"/>
      <c r="F49" s="134"/>
      <c r="G49" s="135">
        <f ca="1">IFERROR(NOW()-F49,"-")</f>
        <v>45932.331356712966</v>
      </c>
      <c r="H49" s="134"/>
      <c r="I49" s="92" t="str">
        <f>IFERROR(VLOOKUP(D49,DB!A:F,6,0),"")</f>
        <v/>
      </c>
      <c r="J49" s="92" t="str">
        <f>IFERROR(VLOOKUP(D49,DB!A:G,7,0),"")</f>
        <v/>
      </c>
      <c r="K49" s="92"/>
      <c r="L49" s="92" t="str">
        <f>IFERROR(VLOOKUP(D49,DB!A:I,9,0),"")</f>
        <v/>
      </c>
      <c r="M49" s="139"/>
    </row>
    <row r="50" spans="1:13" ht="15">
      <c r="A50" s="37"/>
      <c r="B50" s="37" t="str">
        <f>IFERROR(VLOOKUP(D50,DB!A:K,11,0),"")</f>
        <v/>
      </c>
      <c r="C50" s="37"/>
      <c r="D50" s="37"/>
      <c r="E50" s="37"/>
      <c r="F50" s="38"/>
      <c r="G50" s="39">
        <f ca="1">IFERROR(NOW()-F50,"-")</f>
        <v>45932.331356712966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45932.331356712966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45932.331356712966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45932.331356712966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45932.331356712966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45932.331356712966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45932.331356712966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45932.331356712966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45932.331356712966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45932.331356712966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45932.331356712966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45932.331356712966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45932.331356712966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45932.331356712966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45932.331356712966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45932.331356712966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45932.331356712966</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45932.331356712966</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45932.331356712966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45932.331356712966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45932.331356712966</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45932.331356712966</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45932.331356712966</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45932.331356712966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45932.331356712966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45932.331356712966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45932.331356712966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45932.331356712966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45932.331356712966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45932.331356712966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45932.331356712966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45932.331356712966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45932.331356712966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45932.331356712966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45932.331356712966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45932.331356712966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45932.331356712966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45932.331356712966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45932.331356712966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45932.331356712966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45932.331356712966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45932.331356712966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45932.331356712966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45932.331356712966</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45932.331356712966</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45932.331356712966</v>
      </c>
      <c r="H95" s="38"/>
      <c r="I95" s="37" t="str">
        <f>IFERROR(VLOOKUP(D95,DB!A:F,6,0),"")</f>
        <v/>
      </c>
      <c r="J95" s="37" t="str">
        <f>IFERROR(VLOOKUP(D95,DB!A:G,7,0),"")</f>
        <v/>
      </c>
      <c r="K95" s="37"/>
      <c r="L95" s="37" t="str">
        <f>IFERROR(VLOOKUP(D95,DB!A:I,9,0),"")</f>
        <v/>
      </c>
      <c r="M95" s="139"/>
    </row>
    <row r="96" spans="1:13" ht="15">
      <c r="A96" s="92"/>
      <c r="B96" s="92" t="str">
        <f>IFERROR(VLOOKUP(D96,DB!A:K,11,0),"")</f>
        <v/>
      </c>
      <c r="C96" s="92"/>
      <c r="D96" s="92"/>
      <c r="E96" s="92"/>
      <c r="F96" s="134"/>
      <c r="G96" s="135">
        <f ca="1">IFERROR(NOW()-F96,"-")</f>
        <v>45932.331356712966</v>
      </c>
      <c r="H96" s="134"/>
      <c r="I96" s="92" t="str">
        <f>IFERROR(VLOOKUP(D96,DB!A:F,6,0),"")</f>
        <v/>
      </c>
      <c r="J96" s="92" t="str">
        <f>IFERROR(VLOOKUP(D96,DB!A:G,7,0),"")</f>
        <v/>
      </c>
      <c r="K96" s="92"/>
      <c r="L96" s="92" t="str">
        <f>IFERROR(VLOOKUP(D96,DB!A:I,9,0),"")</f>
        <v/>
      </c>
      <c r="M96" s="139"/>
    </row>
    <row r="97" spans="1:12" ht="15">
      <c r="A97" s="92"/>
      <c r="B97" s="92" t="str">
        <f>IFERROR(VLOOKUP(D97,DB!A:K,11,0),"")</f>
        <v/>
      </c>
      <c r="C97" s="92"/>
      <c r="D97" s="92"/>
      <c r="E97" s="92"/>
      <c r="F97" s="134"/>
      <c r="G97" s="135">
        <f ca="1">IFERROR(NOW()-F97,"-")</f>
        <v>45932.331356712966</v>
      </c>
      <c r="H97" s="134"/>
      <c r="I97" s="92" t="str">
        <f>IFERROR(VLOOKUP(D97,DB!A:F,6,0),"")</f>
        <v/>
      </c>
      <c r="J97" s="92" t="str">
        <f>IFERROR(VLOOKUP(D97,DB!A:G,7,0),"")</f>
        <v/>
      </c>
      <c r="K97" s="92"/>
      <c r="L97" s="92" t="str">
        <f>IFERROR(VLOOKUP(D97,DB!A:I,9,0),"")</f>
        <v/>
      </c>
    </row>
    <row r="98" spans="1:12" ht="15">
      <c r="A98" s="37"/>
      <c r="B98" s="37" t="str">
        <f>IFERROR(VLOOKUP(D98,DB!A:K,11,0),"")</f>
        <v/>
      </c>
      <c r="C98" s="37"/>
      <c r="D98" s="37"/>
      <c r="E98" s="37"/>
      <c r="F98" s="38"/>
      <c r="G98" s="39">
        <f ca="1">IFERROR(NOW()-F98,"-")</f>
        <v>45932.331356712966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45932.331356712966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45932.331356712966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45932.331356712966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45932.331356712966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45932.331356712966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45932.331356712966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45932.331356712966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45932.331356712966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45932.331356712966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45932.331356712966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45932.331356712966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45932.331356712966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45932.331356712966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45932.331356712966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45932.331356712966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45932.331356712966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45932.331356712966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45932.331356712966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45932.331356712966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45932.331356712966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45932.331356712966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45932.331356712966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45932.331356712966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45932.331356712966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45932.331356712966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45932.331356712966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45932.331356712966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45932.331356712966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45932.331356712966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45932.331356712966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45932.331356712966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45932.331356712966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45932.331356712966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45932.331356712966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45932.331356712966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45932.331356712966</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45932.331356712966</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45932.331356712966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45932.331356712966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45932.331356712966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45932.331356712966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45932.331356712966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45932.331356712966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45932.331356712966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45932.331356712966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45932.331356712966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45932.331356712966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45932.331356712966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45932.331356712966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45932.331356712966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45932.331356712966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45932.331356712966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45932.331356712966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45932.331356712966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45932.331356712966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45932.331356712966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45932.331356712966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45932.331356712966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45932.331356712966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45932.331356712966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45932.331356712966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45932.331356712966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45932.331356712966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45932.331356712966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45932.331356712966</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45932.331356712966</v>
      </c>
      <c r="H164" s="134"/>
      <c r="I164" s="92" t="str">
        <f>IFERROR(VLOOKUP(D164,DB!A:F,6,0),"")</f>
        <v/>
      </c>
      <c r="J164" s="92" t="str">
        <f>IFERROR(VLOOKUP(D164,DB!A:G,7,0),"")</f>
        <v/>
      </c>
      <c r="K164" s="92"/>
      <c r="L164" s="92" t="str">
        <f>IFERROR(VLOOKUP(D164,DB!A:I,9,0),"")</f>
        <v/>
      </c>
    </row>
    <row r="165" spans="1:12" ht="15">
      <c r="A165" s="37"/>
      <c r="B165" s="37" t="str">
        <f>IFERROR(VLOOKUP(D165,DB!A:K,11,0),"")</f>
        <v/>
      </c>
      <c r="C165" s="37"/>
      <c r="D165" s="37"/>
      <c r="E165" s="37"/>
      <c r="F165" s="38"/>
      <c r="G165" s="39">
        <f ca="1">IFERROR(NOW()-F165,"-")</f>
        <v>45932.331356712966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45932.331356712966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45932.331356712966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45932.331356712966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45932.331356712966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45932.331356712966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45932.331356712966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45932.331356712966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45932.331356712966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45932.331356712966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45932.331356712966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45932.331356712966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45932.331356712966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45932.331356712966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45932.331356712966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45932.331356712966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45932.331356712966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45932.331356712966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45932.331356712966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45932.331356712966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45932.331356712966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45932.331356712966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45932.331356712966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45932.331356712966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45932.331356712966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45932.331356712966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45932.331356712966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45932.331356712966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45932.331356712966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45932.331356712966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45932.331356712966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45932.331356712966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45932.331356712966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45932.331356712966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45932.331356712966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45932.331356712966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45932.331356712966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45932.331356712966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45932.331356712966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45932.331356712966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45932.331356712966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45932.331356712966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45932.331356712966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45932.331356712966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45932.331356712966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45932.331356712966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45932.331356712966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45932.331356712966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45932.331356712966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45932.331356712966</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45932.331356712966</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45932.331356712966</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45932.331356712966</v>
      </c>
      <c r="H217" s="38"/>
      <c r="I217" s="37" t="str">
        <f>IFERROR(VLOOKUP(D217,DB!A:F,6,0),"")</f>
        <v/>
      </c>
      <c r="J217" s="37" t="str">
        <f>IFERROR(VLOOKUP(D217,DB!A:G,7,0),"")</f>
        <v/>
      </c>
      <c r="K217" s="37"/>
      <c r="L217" s="37" t="str">
        <f>IFERROR(VLOOKUP(D217,DB!A:I,9,0),"")</f>
        <v/>
      </c>
    </row>
    <row r="218" spans="1:12" ht="15">
      <c r="A218" s="92"/>
      <c r="B218" s="92" t="str">
        <f>IFERROR(VLOOKUP(D218,DB!A:K,11,0),"")</f>
        <v/>
      </c>
      <c r="C218" s="92"/>
      <c r="D218" s="92"/>
      <c r="E218" s="92"/>
      <c r="F218" s="134"/>
      <c r="G218" s="135">
        <f ca="1">IFERROR(NOW()-F218,"-")</f>
        <v>45932.331356712966</v>
      </c>
      <c r="H218" s="134"/>
      <c r="I218" s="92" t="str">
        <f>IFERROR(VLOOKUP(D218,DB!A:F,6,0),"")</f>
        <v/>
      </c>
      <c r="J218" s="92" t="str">
        <f>IFERROR(VLOOKUP(D218,DB!A:G,7,0),"")</f>
        <v/>
      </c>
      <c r="K218" s="92"/>
      <c r="L218" s="92" t="str">
        <f>IFERROR(VLOOKUP(D218,DB!A:I,9,0),"")</f>
        <v/>
      </c>
    </row>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79" ht="15"/>
    <row r="480" ht="15"/>
    <row r="481" ht="15"/>
    <row r="482" ht="15"/>
    <row r="483" ht="15"/>
    <row r="484" ht="15"/>
    <row r="485" ht="15"/>
    <row r="486" ht="15"/>
    <row r="488" ht="15"/>
    <row r="489" ht="15"/>
    <row r="490" ht="15"/>
    <row r="491" ht="15"/>
    <row r="492" ht="15"/>
    <row r="493" ht="15"/>
    <row r="495" ht="15"/>
    <row r="496" ht="15"/>
    <row r="497" ht="15"/>
    <row r="498" ht="15"/>
    <row r="499" ht="15"/>
    <row r="500" ht="15"/>
    <row r="501" ht="15"/>
    <row r="502"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8" ht="15"/>
    <row r="549" ht="15"/>
    <row r="550" ht="15"/>
    <row r="553" ht="15"/>
    <row r="554" ht="15"/>
    <row r="555" ht="15"/>
    <row r="556"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8" ht="15"/>
    <row r="869" ht="15"/>
    <row r="870" ht="15"/>
    <row r="871" ht="15"/>
    <row r="872" ht="15"/>
    <row r="873" ht="15"/>
    <row r="877" ht="15"/>
    <row r="878" ht="15"/>
    <row r="888" ht="15"/>
    <row r="893" ht="15"/>
    <row r="904" ht="15"/>
    <row r="905" ht="15"/>
    <row r="912" ht="15"/>
    <row r="913" ht="15"/>
    <row r="917" ht="15"/>
    <row r="918" ht="15"/>
    <row r="919" ht="15"/>
    <row r="926" ht="15"/>
    <row r="927" ht="15"/>
    <row r="928" ht="15"/>
    <row r="929" ht="15"/>
    <row r="931" ht="15"/>
    <row r="932" ht="15"/>
    <row r="933" ht="15"/>
    <row r="936" ht="15"/>
    <row r="937" ht="15"/>
    <row r="938" ht="15"/>
    <row r="939" ht="15"/>
    <row r="941" ht="15"/>
    <row r="942" ht="15"/>
    <row r="943" ht="15"/>
    <row r="944" ht="15"/>
    <row r="945" ht="15"/>
    <row r="946" ht="15"/>
    <row r="948" ht="15"/>
    <row r="949" ht="15"/>
    <row r="951" ht="15"/>
    <row r="952" ht="15"/>
    <row r="954" ht="15"/>
    <row r="955" ht="15"/>
    <row r="956" ht="15"/>
    <row r="958" ht="15"/>
    <row r="959" ht="15"/>
    <row r="960" ht="15"/>
    <row r="961" ht="15"/>
    <row r="962" ht="15"/>
    <row r="966" ht="15"/>
    <row r="967" ht="15"/>
    <row r="968" ht="15"/>
    <row r="969" ht="15"/>
    <row r="972" ht="15"/>
    <row r="973" ht="15"/>
    <row r="976" ht="15"/>
    <row r="1017" ht="15"/>
    <row r="1018" ht="15"/>
    <row r="1021" ht="15"/>
    <row r="1022" ht="15"/>
    <row r="1029" ht="15"/>
    <row r="1030" ht="15"/>
    <row r="1033" ht="15"/>
    <row r="1035" ht="15"/>
    <row r="1037" ht="15"/>
    <row r="1038" ht="15"/>
    <row r="1039" ht="15"/>
    <row r="1042" ht="15"/>
    <row r="1043" ht="15"/>
    <row r="1045" ht="15"/>
    <row r="1048" ht="15"/>
    <row r="1049" ht="15"/>
    <row r="1051" ht="15"/>
    <row r="1052" ht="15"/>
    <row r="1053" ht="15"/>
    <row r="1054" ht="15"/>
    <row r="1055" ht="15"/>
    <row r="1058" ht="15"/>
    <row r="1059" ht="15"/>
    <row r="1060" ht="15"/>
    <row r="1061" ht="15"/>
    <row r="1062" ht="15"/>
    <row r="1063" ht="15"/>
    <row r="1065" ht="15"/>
    <row r="1067" ht="15"/>
    <row r="1069" ht="15"/>
    <row r="1070" ht="15"/>
    <row r="1071" ht="15"/>
    <row r="1073" ht="15"/>
    <row r="1074" ht="15"/>
    <row r="1075" ht="15"/>
    <row r="1076" ht="15"/>
    <row r="1077" ht="15"/>
    <row r="1078" ht="15"/>
    <row r="1079" ht="15"/>
    <row r="1081" ht="15"/>
    <row r="1082" ht="15"/>
    <row r="1083" ht="15"/>
    <row r="1088" ht="15"/>
    <row r="1089" ht="15"/>
    <row r="1093" ht="15"/>
    <row r="1094" ht="15"/>
    <row r="1095" ht="15"/>
    <row r="1098" ht="15"/>
    <row r="1100" ht="15"/>
    <row r="1104" ht="15"/>
    <row r="1108" ht="15"/>
    <row r="1114" ht="15"/>
    <row r="1115" ht="15"/>
    <row r="1117" ht="15"/>
    <row r="1118" ht="15"/>
    <row r="1120" ht="15"/>
    <row r="1123" ht="15"/>
    <row r="1124" ht="15"/>
    <row r="1126" ht="15"/>
    <row r="1128" ht="15"/>
    <row r="1130" ht="15"/>
    <row r="1132" ht="15"/>
    <row r="1133" ht="15"/>
    <row r="1134" ht="15"/>
    <row r="1136" ht="15"/>
    <row r="1137" ht="15"/>
    <row r="1138" ht="15"/>
    <row r="1139" ht="15"/>
    <row r="1142" ht="15"/>
    <row r="1316" ht="15"/>
    <row r="1317" ht="15"/>
    <row r="1327" ht="15"/>
    <row r="1328" ht="15"/>
    <row r="1329" ht="15"/>
    <row r="1335" ht="15"/>
    <row r="1336" ht="15"/>
    <row r="1337" ht="15"/>
    <row r="1338" ht="15"/>
    <row r="1340" ht="15"/>
    <row r="1343" ht="15"/>
    <row r="1344" ht="15"/>
    <row r="1345" ht="15"/>
    <row r="1346" ht="15"/>
    <row r="1348" ht="15"/>
    <row r="1349" ht="15"/>
    <row r="1351" ht="15"/>
    <row r="1352" ht="15"/>
    <row r="1353" ht="15"/>
    <row r="1354" ht="15"/>
    <row r="1356" ht="15"/>
    <row r="1357" ht="15"/>
    <row r="1358" ht="15"/>
    <row r="1361" ht="15"/>
    <row r="1362" ht="15"/>
    <row r="1365" ht="15"/>
    <row r="1366" ht="15"/>
    <row r="1367" ht="15"/>
    <row r="1368" ht="15"/>
    <row r="1369" ht="15"/>
    <row r="1370" ht="15"/>
    <row r="1371" ht="15"/>
    <row r="1372" ht="15"/>
    <row r="1374" ht="15"/>
    <row r="1376" ht="15"/>
    <row r="1377" ht="15"/>
    <row r="1378" ht="15"/>
    <row r="1381" ht="15"/>
    <row r="1391" ht="15"/>
    <row r="1394" ht="15"/>
    <row r="1395" ht="15"/>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3"/>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3.1876414351863787</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5.5585094907437451</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0.5303613425930962</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39076</v>
      </c>
      <c r="B5" s="140" t="str">
        <f>IFERROR(VLOOKUP(D5,DB!A:K,11,0),"")</f>
        <v>R6</v>
      </c>
      <c r="C5" s="140">
        <v>2</v>
      </c>
      <c r="D5" s="140" t="s">
        <v>38941</v>
      </c>
      <c r="E5" s="140" t="s">
        <v>39072</v>
      </c>
      <c r="F5" s="141">
        <v>45931.827256944445</v>
      </c>
      <c r="G5" s="142">
        <f ca="1">IFERROR(NOW()-F5,"-")</f>
        <v>0.50409976852097316</v>
      </c>
      <c r="H5" s="141">
        <v>45931.799745370372</v>
      </c>
      <c r="I5" s="140" t="str">
        <f>IFERROR(VLOOKUP(D5,DB!A:F,6,0),"")</f>
        <v>Generator-SG</v>
      </c>
      <c r="J5" s="140" t="str">
        <f>IFERROR(VLOOKUP(D5,DB!A:G,7,0),"")</f>
        <v>Vandalized</v>
      </c>
      <c r="K5" s="140" t="s">
        <v>39077</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21"/>
      <c r="B6" s="140" t="str">
        <f>IFERROR(VLOOKUP(D6,DB!A:K,11,0),"")</f>
        <v/>
      </c>
      <c r="C6" s="140"/>
      <c r="D6" s="140"/>
      <c r="E6" s="140"/>
      <c r="F6" s="140"/>
      <c r="G6" s="142">
        <f ca="1">IFERROR(NOW()-F6,"-")</f>
        <v>45932.331356712966</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2">
        <f ca="1">IFERROR(NOW()-F7,"-")</f>
        <v>45932.331356712966</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ca="1">IFERROR(NOW()-F8,"-")</f>
        <v>45932.331356712966</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45932.331356712966</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45932.331356712966</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45932.331356712966</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45932.331356712966</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45932.331356712966</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45932.331356712966</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45932.331356712966</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45932.331356712966</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45932.331356712966</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45932.331356712966</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45932.331356712966</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45932.331356712966</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45932.331356712966</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45932.331356712966</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45932.331356712966</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45932.331356712966</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45932.331356712966</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45932.331356712966</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45932.331356712966</v>
      </c>
      <c r="H27" s="140"/>
      <c r="I27" s="140" t="str">
        <f>IFERROR(VLOOKUP(D27,DB!A:F,6,0),"")</f>
        <v/>
      </c>
      <c r="J27" s="140" t="str">
        <f>IFERROR(VLOOKUP(D27,DB!A:G,7,0),"")</f>
        <v/>
      </c>
      <c r="K27" s="140"/>
      <c r="L27" s="140" t="str">
        <f>IFERROR(VLOOKUP(D27,DB!A:I,9,0),"")</f>
        <v/>
      </c>
    </row>
    <row r="28" spans="1:12" ht="31.5" customHeight="1">
      <c r="A28" s="121"/>
      <c r="B28" s="120" t="str">
        <f>IFERROR(VLOOKUP(D28,DB!A:K,11,0),"")</f>
        <v/>
      </c>
      <c r="C28" s="122"/>
      <c r="D28" s="120"/>
      <c r="E28" s="123"/>
      <c r="F28" s="124"/>
      <c r="G28" s="89">
        <f ca="1">IFERROR(NOW()-F28,"-")</f>
        <v>45932.331356712966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45932.331356712966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45932.331356712966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45932.331356712966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45932.331356712966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45932.331356712966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45932.331356712966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45932.331356712966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45932.331356712966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45932.331356712966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45932.331356712966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45932.331356712966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45932.331356712966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45932.331356712966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45932.331356712966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45932.331356712966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45932.331356712966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45932.331356712966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45932.331356712966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45932.331356712966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45932.331356712966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45932.331356712966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45932.331356712966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45932.331356712966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45932.331356712966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45932.331356712966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45932.331356712966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45932.331356712966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45932.331356712966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45932.331356712966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45932.331356712966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45932.331356712966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45932.331356712966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45932.331356712966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45932.331356712966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45932.331356712966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45932.331356712966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45932.331356712966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45932.331356712966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45932.331356712966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45932.331356712966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45932.331356712966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45932.331356712966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45932.331356712966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45932.331356712966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45932.331356712966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45932.331356712966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45932.331356712966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45932.331356712966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45932.331356712966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45932.331356712966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45932.331356712966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45932.331356712966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45932.331356712966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45932.331356712966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45932.331356712966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45932.331356712966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45932.331356712966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45932.331356712966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45932.331356712966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45932.331356712966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45932.331356712966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45932.331356712966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45932.331356712966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45932.331356712966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45932.331356712966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45932.331356712966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45932.331356712966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45932.331356712966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45932.331356712966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45932.331356712966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45932.331356712966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45932.331356712966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45932.331356712966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45932.331356712966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45932.331356712966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45932.331356712966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45932.331356712966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45932.331356712966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45932.331356712966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45932.331356712966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45932.331356712966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45932.331356712966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45932.331356712966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45932.331356712966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45932.331356712966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45932.331356712966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45932.331356712966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45932.331356712966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45932.331356712966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45932.331356712966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45932.331356712966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45932.331356712966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45932.331356712966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45932.331356712966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45932.331356712966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45932.331356712966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45932.331356712966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45932.331356712966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45932.331356712966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45932.331356712966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45932.331356712966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45932.331356712966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45932.331356712966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45932.331356712966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45932.331356712966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45932.331356712966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45932.331356712966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45932.331356712966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45932.331356712966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45932.331356712966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45932.331356712966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45932.331356712966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45932.331356712966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45932.331356712966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45932.331356712966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45932.331356712966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45932.331356712966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45932.331356712966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45932.331356712966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45932.331356712966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45932.331356712966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45932.331356712966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45932.331356712966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45932.331356712966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45932.331356712966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45932.331356712966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45932.331356712966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45932.331356712966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45932.331356712966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45932.331356712966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45932.331356712966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45932.331356712966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45932.331356712966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45932.331356712966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45932.331356712966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45932.331356712966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45932.331356712966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45932.331356712966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45932.331356712966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45932.331356712966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45932.331356712966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45932.331356712966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45932.331356712966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45932.331356712966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45932.331356712966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45932.331356712966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45932.331356712966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45932.331356712966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45932.331356712966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45932.331356712966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45932.331356712966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45932.331356712966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45932.331356712966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45932.331356712966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45932.331356712966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45932.331356712966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45932.331356712966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45932.331356712966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45932.331356712966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45932.331356712966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45932.331356712966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45932.331356712966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45932.331356712966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45932.331356712966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45932.331356712966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45932.331356712966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45932.331356712966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45932.331356712966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45932.331356712966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45932.331356712966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45932.331356712966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45932.331356712966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45932.331356712966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45932.331356712966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45932.331356712966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45932.331356712966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45932.331356712966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45932.331356712966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45932.331356712966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45932.331356712966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45932.331356712966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45932.331356712966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45932.331356712966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45932.331356712966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45932.331356712966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45932.331356712966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45932.331356712966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45932.331356712966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45932.331356712966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45932.331356712966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45932.331356712966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45932.331356712966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45932.331356712966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45932.331356712966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45932.331356712966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45932.331356712966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45932.331356712966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45932.331356712966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45932.331356712966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45932.331356712966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45932.331356712966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45932.331356712966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45932.331356712966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45932.331356712966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45932.331356712966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45932.331356712966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45932.331356712966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45932.331356712966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45932.331356712966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45932.331356712966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45932.331356712966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45932.331356712966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45932.331356712966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45932.331356712966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45932.331356712966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45932.331356712966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45932.331356712966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45932.331356712966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45932.331356712966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45932.331356712966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45932.331356712966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45932.331356712966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45932.331356712966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45932.331356712966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45932.331356712966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45932.331356712966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45932.331356712966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45932.331356712966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45932.331356712966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45932.331356712966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45932.331356712966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45932.331356712966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45932.331356712966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45932.331356712966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45932.331356712966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45932.331356712966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45932.331356712966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45932.331356712966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45932.331356712966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45932.331356712966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45932.331356712966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45932.331356712966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45932.331356712966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45932.331356712966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45932.331356712966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45932.331356712966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45932.331356712966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45932.331356712966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45932.331356712966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45932.331356712966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45932.331356712966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45932.331356712966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45932.331356712966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45932.331356712966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45932.331356712966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45932.331356712966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45932.331356712966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45932.331356712966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45932.331356712966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45932.331356712966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45932.331356712966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45932.331356712966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45932.331356712966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45932.331356712966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45932.331356712966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45932.331356712966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45932.331356712966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45932.331356712966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45932.331356712966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45932.331356712966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45932.331356712966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45932.331356712966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45932.331356712966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45932.331356712966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45932.331356712966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45932.331356712966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45932.331356712966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45932.331356712966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45932.331356712966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45932.331356712966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45932.331356712966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45932.331356712966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45932.331356712966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45932.331356712966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45932.331356712966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45932.331356712966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45932.331356712966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45932.331356712966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45932.331356712966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45932.331356712966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45932.331356712966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45932.331356712966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45932.331356712966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45932.331356712966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45932.331356712966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45932.331356712966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45932.331356712966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45932.331356712966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45932.331356712966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45932.331356712966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45932.331356712966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45932.331356712966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45932.331356712966</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45932.331356712966</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45932.331356712966</v>
      </c>
      <c r="H333" s="124"/>
      <c r="I333" s="120" t="str">
        <f>IFERROR(VLOOKUP(D333,DB!A:F,6,0),"")</f>
        <v/>
      </c>
      <c r="J333" s="119" t="str">
        <f>IFERROR(VLOOKUP(D333,DB!A:G,7,0),"")</f>
        <v/>
      </c>
      <c r="K333" s="125"/>
      <c r="L333" s="126" t="str">
        <f>IFERROR(VLOOKUP(D333,DB!A:I,9,0),"")</f>
        <v/>
      </c>
    </row>
  </sheetData>
  <dataValidations count="2">
    <dataValidation allowBlank="1" showInputMessage="1" showErrorMessage="1" sqref="E1" xr:uid="{380493DB-286A-4683-AF55-C78F04945A49}"/>
    <dataValidation type="list" allowBlank="1" showInputMessage="1" showErrorMessage="1" sqref="D9:D12 E6:E3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2025-10-02T04:59:08Z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