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76" documentId="13_ncr:1_{F6CB121F-512D-4AA6-A0C1-0FB36C537598}" xr6:coauthVersionLast="47" xr6:coauthVersionMax="47" xr10:uidLastSave="{A0C78755-F1E4-4E07-B14C-F3A19F627174}"/>
  <bookViews>
    <workbookView xWindow="-109" yWindow="-109" windowWidth="26301" windowHeight="14169"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<sst xmlns="http://schemas.openxmlformats.org/spreadsheetml/2006/main" count="178584" uniqueCount="39073">
  <si>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</si>
  <si>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</si>
  <si>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</si>
  <si>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</si>
  <si>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</si>
  <si>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</si>
  <si>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</si>
  <si>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</si>
  <si>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</si>
  <si>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</si>
  <si>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</si>
  <si>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</si>
  <si>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</si>
  <si>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</si>
  <si>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</si>
  <si>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</si>
  <si>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</si>
  <si>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</si>
  <si>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</si>
  <si>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</si>
  <si>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</si>
  <si>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</si>
  <si>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</si>
  <si>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</si>
  <si>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</si>
  <si>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</si>
  <si>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</si>
  <si>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</si>
  <si>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</si>
  <si>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</si>
  <si>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</si>
  <si>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</si>
  <si>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</si>
  <si>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</si>
  <si>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</si>
  <si>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</si>
  <si>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</si>
  <si>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</si>
  <si>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</si>
  <si>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</si>
  <si>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</si>
  <si>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</si>
  <si>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</si>
  <si>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</si>
  <si>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</si>
  <si>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</si>
  <si>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</si>
  <si>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</si>
  <si>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</si>
  <si>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</si>
  <si>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</si>
  <si>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</si>
  <si>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</si>
  <si>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</si>
  <si>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</si>
  <si>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</si>
  <si>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</si>
  <si>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</si>
  <si>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</si>
  <si>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</si>
  <si>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</si>
  <si>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</si>
  <si>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</si>
  <si>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</si>
  <si>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</si>
  <si>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</si>
  <si>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</si>
  <si>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</si>
  <si>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</si>
  <si>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</si>
  <si>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</si>
  <si>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</si>
  <si>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</si>
  <si>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</si>
  <si>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</si>
  <si>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</si>
  <si>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</si>
  <si>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</si>
  <si>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</si>
  <si>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</si>
  <si>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</si>
  <si>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</si>
  <si>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</si>
  <si>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</si>
  <si>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</si>
  <si>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</si>
  <si>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</si>
  <si>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</si>
  <si>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</si>
  <si>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</si>
  <si>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</si>
  <si>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</si>
  <si>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</si>
  <si>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</si>
  <si>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</si>
  <si>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</si>
  <si>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</si>
  <si>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</si>
  <si>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</si>
  <si>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</si>
  <si>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</si>
  <si>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</si>
  <si>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</si>
  <si>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</si>
  <si>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</si>
  <si>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</si>
  <si>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</si>
  <si>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</si>
  <si>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</si>
  <si>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</si>
  <si>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</si>
  <si>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</si>
  <si>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</si>
  <si>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</si>
  <si>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</si>
  <si>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</si>
  <si>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</si>
  <si>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</si>
  <si>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</si>
  <si>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</si>
  <si>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</si>
  <si>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</si>
  <si>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</si>
  <si>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</si>
  <si>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</si>
  <si>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</si>
  <si>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</si>
  <si>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</si>
  <si>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</si>
  <si>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</si>
  <si>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</si>
  <si>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</si>
  <si>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</si>
  <si>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</si>
  <si>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</si>
  <si>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</si>
  <si>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</si>
  <si>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</si>
  <si>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</si>
  <si>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</si>
  <si>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</si>
  <si>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</si>
  <si>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</si>
  <si>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</si>
  <si>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</si>
  <si>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</si>
  <si>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</si>
  <si>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</si>
  <si>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</si>
  <si>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</si>
  <si>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</si>
  <si>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</si>
  <si>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</si>
  <si>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</si>
  <si>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</si>
  <si>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</si>
  <si>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</si>
  <si>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</si>
  <si>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</si>
  <si>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</si>
  <si>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</si>
  <si>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</si>
  <si>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</si>
  <si>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</si>
  <si>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</si>
  <si>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</si>
  <si>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</si>
  <si>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</si>
  <si>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</si>
  <si>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</si>
  <si>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</si>
  <si>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</si>
  <si>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</si>
  <si>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</si>
  <si>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</si>
  <si>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</si>
  <si>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</si>
  <si>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</si>
  <si>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</si>
  <si>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</si>
  <si>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</si>
  <si>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</si>
  <si>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</si>
  <si>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</si>
  <si>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</si>
  <si>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</si>
  <si>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</si>
  <si>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</si>
  <si>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</si>
  <si>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</si>
  <si>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</si>
  <si>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</si>
  <si>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</si>
  <si>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</si>
  <si>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</si>
  <si>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</si>
  <si>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</si>
  <si>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</si>
  <si>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</si>
  <si>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</si>
  <si>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</si>
  <si>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</si>
  <si>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</si>
  <si>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</si>
  <si>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</si>
  <si>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</si>
  <si>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</si>
  <si>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</si>
  <si>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</si>
  <si>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</si>
  <si>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</si>
  <si>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</si>
  <si>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</si>
  <si>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</si>
  <si>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</si>
  <si>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</si>
  <si>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</si>
  <si>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</si>
  <si>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</si>
  <si>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</si>
  <si>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</si>
  <si>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</si>
  <si>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</si>
  <si>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</si>
  <si>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</si>
  <si>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</si>
  <si>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</si>
  <si>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</si>
  <si>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</si>
  <si>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</si>
  <si>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</si>
  <si>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</si>
  <si>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</si>
  <si>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</si>
  <si>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</si>
  <si>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</si>
  <si>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</si>
  <si>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</si>
  <si>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</si>
  <si>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</si>
  <si>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</si>
  <si>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</si>
  <si>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</si>
  <si>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</si>
  <si>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</si>
  <si>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</si>
  <si>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</si>
  <si>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</si>
  <si>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</si>
  <si>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</si>
  <si>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</si>
  <si>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</si>
  <si>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</si>
  <si>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</si>
  <si>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</si>
  <si>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</si>
  <si>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</si>
  <si>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</si>
  <si>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</si>
  <si>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</si>
  <si>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</si>
  <si>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</si>
  <si>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</si>
  <si>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</si>
  <si>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</si>
  <si>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</si>
  <si>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</si>
  <si>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</si>
  <si>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</si>
  <si>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</si>
  <si>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</si>
  <si>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</si>
  <si>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</si>
  <si>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</si>
  <si>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</si>
  <si>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</si>
  <si>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</si>
  <si>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</si>
  <si>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</si>
  <si>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</si>
  <si>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</si>
  <si>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</si>
  <si>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</si>
  <si>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</si>
  <si>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</si>
  <si>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</si>
  <si>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</si>
  <si>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</si>
  <si>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</si>
  <si>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</si>
  <si>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</si>
  <si>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</si>
  <si>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</si>
  <si>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</si>
  <si>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</si>
  <si>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</si>
  <si>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</si>
  <si>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</si>
  <si>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</si>
  <si>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</si>
  <si>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</si>
  <si>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</si>
  <si>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</si>
  <si>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</si>
  <si>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</si>
  <si>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</si>
  <si>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</si>
  <si>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</si>
  <si>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</si>
  <si>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</si>
  <si>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</si>
  <si>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</si>
  <si>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</si>
  <si>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</si>
  <si>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</si>
  <si>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</si>
  <si>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</si>
  <si>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</si>
  <si>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</si>
  <si>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</si>
  <si>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</si>
  <si>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</si>
  <si>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</si>
  <si>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</si>
  <si>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</si>
  <si>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</si>
  <si>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</si>
  <si>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</si>
  <si>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</si>
  <si>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</si>
  <si>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</si>
  <si>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</si>
  <si>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</si>
  <si>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</si>
  <si>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</si>
  <si>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</si>
  <si>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</si>
  <si>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</si>
  <si>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</si>
  <si>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</si>
  <si>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</si>
  <si>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</si>
  <si>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</si>
  <si>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</si>
  <si>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</si>
  <si>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</si>
  <si>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</si>
  <si>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</si>
  <si>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</si>
  <si>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</si>
  <si>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</si>
  <si>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</si>
  <si>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</si>
  <si>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</si>
  <si>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</si>
  <si>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</si>
  <si>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</si>
  <si>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</si>
  <si>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</si>
  <si>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</si>
  <si>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</si>
  <si>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</si>
  <si>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</si>
  <si>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</si>
  <si>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</si>
  <si>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</si>
  <si>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</si>
  <si>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</si>
  <si>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</si>
  <si>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</si>
  <si>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</si>
  <si>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</si>
  <si>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</si>
  <si>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</si>
  <si>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</si>
  <si>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</si>
  <si>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</si>
  <si>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</si>
  <si>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</si>
  <si>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</si>
  <si>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</si>
  <si>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</si>
  <si>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</si>
  <si>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</si>
  <si>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</si>
  <si>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</si>
  <si>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</si>
  <si>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</si>
  <si>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</si>
  <si>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</si>
  <si>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</si>
  <si>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</si>
  <si>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</si>
  <si>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</si>
  <si>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</si>
  <si>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</si>
  <si>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</si>
  <si>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</si>
  <si>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</si>
  <si>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</si>
  <si>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</si>
  <si>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</si>
  <si>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</si>
  <si>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</si>
  <si>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</si>
  <si>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</si>
  <si>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</si>
  <si>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</si>
  <si>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</si>
  <si>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</si>
  <si>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</si>
  <si>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</si>
  <si>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</si>
  <si>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</si>
  <si>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</si>
  <si>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</si>
  <si>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</si>
  <si>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</si>
  <si>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</si>
  <si>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</si>
  <si>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</si>
  <si>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</si>
  <si>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</si>
  <si>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</si>
  <si>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</si>
  <si>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</si>
  <si>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</si>
  <si>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</si>
  <si>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</si>
  <si>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</si>
  <si>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</si>
  <si>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</si>
  <si>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</si>
  <si>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</si>
  <si>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</si>
  <si>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</si>
  <si>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</si>
  <si>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</si>
  <si>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</si>
  <si>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</si>
  <si>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</si>
  <si>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</si>
  <si>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</si>
  <si>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</si>
  <si>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</si>
  <si>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</si>
  <si>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</si>
  <si>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</si>
  <si>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</si>
  <si>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</si>
  <si>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</si>
  <si>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</si>
  <si>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</si>
  <si>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</si>
  <si>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</si>
  <si>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</si>
  <si>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</si>
  <si>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</si>
  <si>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</si>
  <si>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</si>
  <si>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</si>
  <si>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</si>
  <si>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</si>
  <si>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</si>
  <si>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</si>
  <si>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</si>
  <si>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</si>
  <si>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</si>
  <si>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</si>
  <si>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</si>
  <si>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</si>
  <si>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</si>
  <si>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</si>
  <si>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</si>
  <si>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</si>
  <si>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</si>
  <si>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</si>
  <si>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</si>
  <si>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</si>
  <si>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</si>
  <si>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</si>
  <si>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</si>
  <si>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</si>
  <si>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</si>
  <si>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</si>
  <si>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</si>
  <si>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</si>
  <si>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</si>
  <si>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</si>
  <si>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</si>
  <si>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</si>
  <si>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</si>
  <si>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</si>
  <si>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</si>
  <si>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</si>
  <si>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</si>
  <si>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</si>
  <si>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</si>
  <si>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</si>
  <si>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</si>
  <si>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</si>
  <si>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</si>
  <si>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</si>
  <si>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</si>
  <si>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</si>
  <si>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</si>
  <si>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</si>
  <si>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</si>
  <si>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</si>
  <si>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</si>
  <si>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</si>
  <si>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</si>
  <si>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</si>
  <si>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</si>
  <si>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</si>
  <si>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</si>
  <si>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</si>
  <si>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</si>
  <si>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</si>
  <si>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</si>
  <si>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</si>
  <si>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</si>
  <si>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</si>
  <si>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</si>
  <si>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</si>
  <si>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</si>
  <si>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</si>
  <si>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</si>
  <si>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</si>
  <si>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</si>
  <si>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</si>
  <si>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</si>
  <si>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</si>
  <si>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</si>
  <si>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</si>
  <si>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</si>
  <si>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</si>
  <si>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</si>
  <si>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</si>
  <si>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</si>
  <si>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</si>
  <si>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</si>
  <si>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</si>
  <si>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</si>
  <si>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</si>
  <si>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</si>
  <si>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</si>
  <si>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</si>
  <si>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</si>
  <si>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</si>
  <si>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</si>
  <si>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</si>
  <si>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</si>
  <si>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</si>
  <si>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</si>
  <si>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</si>
  <si>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</si>
  <si>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</si>
  <si>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</si>
  <si>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</si>
  <si>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</si>
  <si>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</si>
  <si>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</si>
  <si>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</si>
  <si>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</si>
  <si>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</si>
  <si>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</si>
  <si>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</si>
  <si>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</si>
  <si>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</si>
  <si>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</si>
  <si>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</si>
  <si>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</si>
  <si>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</si>
  <si>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</si>
  <si>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</si>
  <si>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</si>
  <si>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</si>
  <si>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</si>
  <si>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</si>
  <si>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</si>
  <si>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</si>
  <si>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</si>
  <si>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</si>
  <si>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</si>
  <si>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</si>
  <si>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</si>
  <si>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</si>
  <si>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</si>
  <si>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</si>
  <si>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</si>
  <si>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</si>
  <si>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</si>
  <si>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</si>
  <si>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</si>
  <si>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</si>
  <si>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</si>
  <si>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</si>
  <si>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</si>
  <si>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</si>
  <si>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</si>
  <si>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</si>
  <si>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</si>
  <si>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</si>
  <si>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</si>
  <si>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</si>
  <si>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</si>
  <si>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</si>
  <si>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</si>
  <si>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</si>
  <si>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</si>
  <si>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</si>
  <si>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</si>
  <si>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</si>
  <si>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</si>
  <si>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</si>
  <si>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</si>
  <si>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</si>
  <si>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</si>
  <si>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</si>
  <si>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</si>
  <si>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</si>
  <si>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</si>
  <si>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</si>
  <si>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</si>
  <si>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</si>
  <si>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</si>
  <si>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</si>
  <si>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</si>
  <si>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</si>
  <si>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</si>
  <si>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</si>
  <si>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</si>
  <si>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</si>
  <si>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</si>
  <si>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</si>
  <si>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</si>
  <si>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</si>
  <si>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</si>
  <si>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</si>
  <si>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</si>
  <si>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</si>
  <si>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</si>
  <si>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</si>
  <si>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</si>
  <si>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</si>
  <si>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</si>
  <si>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</si>
  <si>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</si>
  <si>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</si>
  <si>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</si>
  <si>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</si>
  <si>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</si>
  <si>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</si>
  <si>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</si>
  <si>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</si>
  <si>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</si>
  <si>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</si>
  <si>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</si>
  <si>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</si>
  <si>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</si>
  <si>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</si>
  <si>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</si>
  <si>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</si>
  <si>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</si>
  <si>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</si>
  <si>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</si>
  <si>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</si>
  <si>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</si>
  <si>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</si>
  <si>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</si>
  <si>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</si>
  <si>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</si>
  <si>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</si>
  <si>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</si>
  <si>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</si>
  <si>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</si>
  <si>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</si>
  <si>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</si>
  <si>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</si>
  <si>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</si>
  <si>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</si>
  <si>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</si>
  <si>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</si>
  <si>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</si>
  <si>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</si>
  <si>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</si>
  <si>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</si>
  <si>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</si>
  <si>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</si>
  <si>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</si>
  <si>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</si>
  <si>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</si>
  <si>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</si>
  <si>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</si>
  <si>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</si>
  <si>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</si>
  <si>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</si>
  <si>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</si>
  <si>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</si>
  <si>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</si>
  <si>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</si>
  <si>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</si>
  <si>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</si>
  <si>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</si>
  <si>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</si>
  <si>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</si>
  <si>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</si>
  <si>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</si>
  <si>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</si>
  <si>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</si>
  <si>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</si>
  <si>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</si>
  <si>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</si>
  <si>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</si>
  <si>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</si>
  <si>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</si>
  <si>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</si>
  <si>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</si>
  <si>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</si>
  <si>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</si>
  <si>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</si>
  <si>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</si>
  <si>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</si>
  <si>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</si>
  <si>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</si>
  <si>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</si>
  <si>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</si>
  <si>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</si>
  <si>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</si>
  <si>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</si>
  <si>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</si>
  <si>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</si>
  <si>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</si>
  <si>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</si>
  <si>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</si>
  <si>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</si>
  <si>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</si>
  <si>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</si>
  <si>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</si>
  <si>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</si>
  <si>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</si>
  <si>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</si>
  <si>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</si>
  <si>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</si>
  <si>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</si>
  <si>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</si>
  <si>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</si>
  <si>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</si>
  <si>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</si>
  <si>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</si>
  <si>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</si>
  <si>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</si>
  <si>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</si>
  <si>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</si>
  <si>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</si>
  <si>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</si>
  <si>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</si>
  <si>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</si>
  <si>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</si>
  <si>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</si>
  <si>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</si>
  <si>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</si>
  <si>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</si>
  <si>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</si>
  <si>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</si>
  <si>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</si>
  <si>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</si>
  <si>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</si>
  <si>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</si>
  <si>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</si>
  <si>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</si>
  <si>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</si>
  <si>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</si>
  <si>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</si>
  <si>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</si>
  <si>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</si>
  <si>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</si>
  <si>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</si>
  <si>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</si>
  <si>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</si>
  <si>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</si>
  <si>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</si>
  <si>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</si>
  <si>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</si>
  <si>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</si>
  <si>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</si>
  <si>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</si>
  <si>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</si>
  <si>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</si>
  <si>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</si>
  <si>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</si>
  <si>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</si>
  <si>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</si>
  <si>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</si>
  <si>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</si>
  <si>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</si>
  <si>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</si>
  <si>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</si>
  <si>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</si>
  <si>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</si>
  <si>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</si>
  <si>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</si>
  <si>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</si>
  <si>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</si>
  <si>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</si>
  <si>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</si>
  <si>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</si>
  <si>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</si>
  <si>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</si>
  <si>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</si>
  <si>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</si>
  <si>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</si>
  <si>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</si>
  <si>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</si>
  <si>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</si>
  <si>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</si>
  <si>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</si>
  <si>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</si>
  <si>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</si>
  <si>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</si>
  <si>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</si>
  <si>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</si>
  <si>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</si>
  <si>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</si>
  <si>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</si>
  <si>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</si>
  <si>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</si>
  <si>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</si>
  <si>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</si>
  <si>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</si>
  <si>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</si>
  <si>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</si>
  <si>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</si>
  <si>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</si>
  <si>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</si>
  <si>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</si>
  <si>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</si>
  <si>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</si>
  <si>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</si>
  <si>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</si>
  <si>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</si>
  <si>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</si>
  <si>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</si>
  <si>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</si>
  <si>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</si>
  <si>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</si>
  <si>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</si>
  <si>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</si>
  <si>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</si>
  <si>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</si>
  <si>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</si>
  <si>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</si>
  <si>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</si>
  <si>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</si>
  <si>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</si>
  <si>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</si>
  <si>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</si>
  <si>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</si>
  <si>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</si>
  <si>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</si>
  <si>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</si>
  <si>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</si>
  <si>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</si>
  <si>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</si>
  <si>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</si>
  <si>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</si>
  <si>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</si>
  <si>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</si>
  <si>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</si>
  <si>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</si>
  <si>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</si>
  <si>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</si>
  <si>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</si>
  <si>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</si>
  <si>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</si>
  <si>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</si>
  <si>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</si>
  <si>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</si>
  <si>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</si>
  <si>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</si>
  <si>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</si>
  <si>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</si>
  <si>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</si>
  <si>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</si>
  <si>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</si>
  <si>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</si>
  <si>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</si>
  <si>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</si>
  <si>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</si>
  <si>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</si>
  <si>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</si>
  <si>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</si>
  <si>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</si>
  <si>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</si>
  <si>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</si>
  <si>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</si>
  <si>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</si>
  <si>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</si>
  <si>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</si>
  <si>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</si>
  <si>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</si>
  <si>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</si>
  <si>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</si>
  <si>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</si>
  <si>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</si>
  <si>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</si>
  <si>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</si>
  <si>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</si>
  <si>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</si>
  <si>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</si>
  <si>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</si>
  <si>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</si>
  <si>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</si>
  <si>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</si>
  <si>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</si>
  <si>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</si>
  <si>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</si>
  <si>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</si>
  <si>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</si>
  <si>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</si>
  <si>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</si>
  <si>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</si>
  <si>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</si>
  <si>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</si>
  <si>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</si>
  <si>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</si>
  <si>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</si>
  <si>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</si>
  <si>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</si>
  <si>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</si>
  <si>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</si>
  <si>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</si>
  <si>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</si>
  <si>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</si>
  <si>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</si>
  <si>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</si>
  <si>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</si>
  <si>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</si>
  <si>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</si>
  <si>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</si>
  <si>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</si>
  <si>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</si>
  <si>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</si>
  <si>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</si>
  <si>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</si>
  <si>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</si>
  <si>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</si>
  <si>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</si>
  <si>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</si>
  <si>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</si>
  <si>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</si>
  <si>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</si>
  <si>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</si>
  <si>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</si>
  <si>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</si>
  <si>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</si>
  <si>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</si>
  <si>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</si>
  <si>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</si>
  <si>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</si>
  <si>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</si>
  <si>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</si>
  <si>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</si>
  <si>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</si>
  <si>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</si>
  <si>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</si>
  <si>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</si>
  <si>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</si>
  <si>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</si>
  <si>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</si>
  <si>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</si>
  <si>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</si>
  <si>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</si>
  <si>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</si>
  <si>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</si>
  <si>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</si>
  <si>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</si>
  <si>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</si>
  <si>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</si>
  <si>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</si>
  <si>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</si>
  <si>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</si>
  <si>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</si>
  <si>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</si>
  <si>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</si>
  <si>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</si>
  <si>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</si>
  <si>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</si>
  <si>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</si>
  <si>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</si>
  <si>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</si>
  <si>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</si>
  <si>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</si>
  <si>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</si>
  <si>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</si>
  <si>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</si>
  <si>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</si>
  <si>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</si>
  <si>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</si>
  <si>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</si>
  <si>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</si>
  <si>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</si>
  <si>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</si>
  <si>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</si>
  <si>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</si>
  <si>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</si>
  <si>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</si>
  <si>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</si>
  <si>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</si>
  <si>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</si>
  <si>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</si>
  <si>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</si>
  <si>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</si>
  <si>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</si>
  <si>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</si>
  <si>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</si>
  <si>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</si>
  <si>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</si>
  <si>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</si>
  <si>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</si>
  <si>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</si>
  <si>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</si>
  <si>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</si>
  <si>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</si>
  <si>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</si>
  <si>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</si>
  <si>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</si>
  <si>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</si>
  <si>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</si>
  <si>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</si>
  <si>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</si>
  <si>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</si>
  <si>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</si>
  <si>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</si>
  <si>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</si>
  <si>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</si>
  <si>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</si>
  <si>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</si>
  <si>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</si>
  <si>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</si>
  <si>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</si>
  <si>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</si>
  <si>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</si>
  <si>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</si>
  <si>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</si>
  <si>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</si>
  <si>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</si>
  <si>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</si>
  <si>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</si>
  <si>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</si>
  <si>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</si>
  <si>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</si>
  <si>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</si>
  <si>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</si>
  <si>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</si>
  <si>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</si>
  <si>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</si>
  <si>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</si>
  <si>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</si>
  <si>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</si>
  <si>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</si>
  <si>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</si>
  <si>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</si>
  <si>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</si>
  <si>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</si>
  <si>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</si>
  <si>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</si>
  <si>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</si>
  <si>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</si>
  <si>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</si>
  <si>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</si>
  <si>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</si>
  <si>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</si>
  <si>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</si>
  <si>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</si>
  <si>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</si>
  <si>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</si>
  <si>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</si>
  <si>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</si>
  <si>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</si>
  <si>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</si>
  <si>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</si>
  <si>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</si>
  <si>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</si>
  <si>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</si>
  <si>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</si>
  <si>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</si>
  <si>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</si>
  <si>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</si>
  <si>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</si>
  <si>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</si>
  <si>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</si>
  <si>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</si>
  <si>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</si>
  <si>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</si>
  <si>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</si>
  <si>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</si>
  <si>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</si>
  <si>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</si>
  <si>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</si>
  <si>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</si>
  <si>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</si>
  <si>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</si>
  <si>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</si>
  <si>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</si>
  <si>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</si>
  <si>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</si>
  <si>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</si>
  <si>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</si>
  <si>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</si>
  <si>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</si>
  <si>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</si>
  <si>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</si>
  <si>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</si>
  <si>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</si>
  <si>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</si>
  <si>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</si>
  <si>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</si>
  <si>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</si>
  <si>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</si>
  <si>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</si>
  <si>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</si>
  <si>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</si>
  <si>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</si>
  <si>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</si>
  <si>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</si>
  <si>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</si>
  <si>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</si>
  <si>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</si>
  <si>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</si>
  <si>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</si>
  <si>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</si>
  <si>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</si>
  <si>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</si>
  <si>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</si>
  <si>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</si>
  <si>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</si>
  <si>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</si>
  <si>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</si>
  <si>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</si>
  <si>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</si>
  <si>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</si>
  <si>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</si>
  <si>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</si>
  <si>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</si>
  <si>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</si>
  <si>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</si>
  <si>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</si>
  <si>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</si>
  <si>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</si>
  <si>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</si>
  <si>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</si>
  <si>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</si>
  <si>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</si>
  <si>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</si>
  <si>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</si>
  <si>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</si>
  <si>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</si>
  <si>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</si>
  <si>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</si>
  <si>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</si>
  <si>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</si>
  <si>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</si>
  <si>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</si>
  <si>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</si>
  <si>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</si>
  <si>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</si>
  <si>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</si>
  <si>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</si>
  <si>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</si>
  <si>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</si>
  <si>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</si>
  <si>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</si>
  <si>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</si>
  <si>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</si>
  <si>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</si>
  <si>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</si>
  <si>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</si>
  <si>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</si>
  <si>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</si>
  <si>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</si>
  <si>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</si>
  <si>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</si>
  <si>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</si>
  <si>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</si>
  <si>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</si>
  <si>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</si>
  <si>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</si>
  <si>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</si>
  <si>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</si>
  <si>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</si>
  <si>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</si>
  <si>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</si>
  <si>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</si>
  <si>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</si>
  <si>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</si>
  <si>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</si>
  <si>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</si>
  <si>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</si>
  <si>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</si>
  <si>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</si>
  <si>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</si>
  <si>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</si>
  <si>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</si>
  <si>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</si>
  <si>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</si>
  <si>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</si>
  <si>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</si>
  <si>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</si>
  <si>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</si>
  <si>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</si>
  <si>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</si>
  <si>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</si>
  <si>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</si>
  <si>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</si>
  <si>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</si>
  <si>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</si>
  <si>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</si>
  <si>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</si>
  <si>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</si>
  <si>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</si>
  <si>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</si>
  <si>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</si>
  <si>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</si>
  <si>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</si>
  <si>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</si>
  <si>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</si>
  <si>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</si>
  <si>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</si>
  <si>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</si>
  <si>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</si>
  <si>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</si>
  <si>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</si>
  <si>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</si>
  <si>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</si>
  <si>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</si>
  <si>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</si>
  <si>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</si>
  <si>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</si>
  <si>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</si>
  <si>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</si>
  <si>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</si>
  <si>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</si>
  <si>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</si>
  <si>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</si>
  <si>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</si>
  <si>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</si>
  <si>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</si>
  <si>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</si>
  <si>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</si>
  <si>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</si>
  <si>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</si>
  <si>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</si>
  <si>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</si>
  <si>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</si>
  <si>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</si>
  <si>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</si>
  <si>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</si>
  <si>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</si>
  <si>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</si>
  <si>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</si>
  <si>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</si>
  <si>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</si>
  <si>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</si>
  <si>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</si>
  <si>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</si>
  <si>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</si>
  <si>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</si>
  <si>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</si>
  <si>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</si>
  <si>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</si>
  <si>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</si>
  <si>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</si>
  <si>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</si>
  <si>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</si>
  <si>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</si>
  <si>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</si>
  <si>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</si>
  <si>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</si>
  <si>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</si>
  <si>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</si>
  <si>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</si>
  <si>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</si>
  <si>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</si>
  <si>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</si>
  <si>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</si>
  <si>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</si>
  <si>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</si>
  <si>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</si>
  <si>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</si>
  <si>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</si>
  <si>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</si>
  <si>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</si>
  <si>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</si>
  <si>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</si>
  <si>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</si>
  <si>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</si>
  <si>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</si>
  <si>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</si>
  <si>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</si>
  <si>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</si>
  <si>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</si>
  <si>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</si>
  <si>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</si>
  <si>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</si>
  <si>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</si>
  <si>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</si>
  <si>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</si>
  <si>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</si>
  <si>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</si>
  <si>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</si>
  <si>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</si>
  <si>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</si>
  <si>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</si>
  <si>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</si>
  <si>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</si>
  <si>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</si>
  <si>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</si>
  <si>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</si>
  <si>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</si>
  <si>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</si>
  <si>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</si>
  <si>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</si>
  <si>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</si>
  <si>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</si>
  <si>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</si>
  <si>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</si>
  <si>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</si>
  <si>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</si>
  <si>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</si>
  <si>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</si>
  <si>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</si>
  <si>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</si>
  <si>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</si>
  <si>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</si>
  <si>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</si>
  <si>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</si>
  <si>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</si>
  <si>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</si>
  <si>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</si>
  <si>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</si>
  <si>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</si>
  <si>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</si>
  <si>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</si>
  <si>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</si>
  <si>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</si>
  <si>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</si>
  <si>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</si>
  <si>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</si>
  <si>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</si>
  <si>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</si>
  <si>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</si>
  <si>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</si>
  <si>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</si>
  <si>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</si>
  <si>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</si>
  <si>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</si>
  <si>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</si>
  <si>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</si>
  <si>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</si>
  <si>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</si>
  <si>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</si>
  <si>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</si>
  <si>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</si>
  <si>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</si>
  <si>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</si>
  <si>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</si>
  <si>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</si>
  <si>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</si>
  <si>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</si>
  <si>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</si>
  <si>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</si>
  <si>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</si>
  <si>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</si>
  <si>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</si>
  <si>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</si>
  <si>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</si>
  <si>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</si>
  <si>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</si>
  <si>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</si>
  <si>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</si>
  <si>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</si>
  <si>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</si>
  <si>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</si>
  <si>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</si>
  <si>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</si>
  <si>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</si>
  <si>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</si>
  <si>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</si>
  <si>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</si>
  <si>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</si>
  <si>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</si>
  <si>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</si>
  <si>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</si>
  <si>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</si>
  <si>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</si>
  <si>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</si>
  <si>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</si>
  <si>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</si>
  <si>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</si>
  <si>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</si>
  <si>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</si>
  <si>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</si>
  <si>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</si>
  <si>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</si>
  <si>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</si>
  <si>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</si>
  <si>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</si>
  <si>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</si>
  <si>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</si>
  <si>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</si>
  <si>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</si>
  <si>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</si>
  <si>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</si>
  <si>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</si>
  <si>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</si>
  <si>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</si>
  <si>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</si>
  <si>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</si>
  <si>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</si>
  <si>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</si>
  <si>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</si>
  <si>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</si>
  <si>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</si>
  <si>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</si>
  <si>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</si>
  <si>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</si>
  <si>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</si>
  <si>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</si>
  <si>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</si>
  <si>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</si>
  <si>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</si>
  <si>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</si>
  <si>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</si>
  <si>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</si>
  <si>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</si>
  <si>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</si>
  <si>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</si>
  <si>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</si>
  <si>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</si>
  <si>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</si>
  <si>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</si>
  <si>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</si>
  <si>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</si>
  <si>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</si>
  <si>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</si>
  <si>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</si>
  <si>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</si>
  <si>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</si>
  <si>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</si>
  <si>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</si>
  <si>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</si>
  <si>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</si>
  <si>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</si>
  <si>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</si>
  <si>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</si>
  <si>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</si>
  <si>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</si>
  <si>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</si>
  <si>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</si>
  <si>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</si>
  <si>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</si>
  <si>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</si>
  <si>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</si>
  <si>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</si>
  <si>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</si>
  <si>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</si>
  <si>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</si>
  <si>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</si>
  <si>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</si>
  <si>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</si>
  <si>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</si>
  <si>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</si>
  <si>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</si>
  <si>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</si>
  <si>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</si>
  <si>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</si>
  <si>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</si>
  <si>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</si>
  <si>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</si>
  <si>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</si>
  <si>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</si>
  <si>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</si>
  <si>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</si>
  <si>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</si>
  <si>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</si>
  <si>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</si>
  <si>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</si>
  <si>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</si>
  <si>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</si>
  <si>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</si>
  <si>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</si>
  <si>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</si>
  <si>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</si>
  <si>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</si>
  <si>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</si>
  <si>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</si>
  <si>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</si>
  <si>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</si>
  <si>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</si>
  <si>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</si>
  <si>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</si>
  <si>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</si>
  <si>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</si>
  <si>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</si>
  <si>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</si>
  <si>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</si>
  <si>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</si>
  <si>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</si>
  <si>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</si>
  <si>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</si>
  <si>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</si>
  <si>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</si>
  <si>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</si>
  <si>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</si>
  <si>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</si>
  <si>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</si>
  <si>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</si>
  <si>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</si>
  <si>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</si>
  <si>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</si>
  <si>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</si>
  <si>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</si>
  <si>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</si>
  <si>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</si>
  <si>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</si>
  <si>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</si>
  <si>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</si>
  <si>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</si>
  <si>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</si>
  <si>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</si>
  <si>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</si>
  <si>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</si>
  <si>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</si>
  <si>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</si>
  <si>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</si>
  <si>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</si>
  <si>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</si>
  <si>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</si>
  <si>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</si>
  <si>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</si>
  <si>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</si>
  <si>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</si>
  <si>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</si>
  <si>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</si>
  <si>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</si>
  <si>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</si>
  <si>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</si>
  <si>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</si>
  <si>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</si>
  <si>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</si>
  <si>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</si>
  <si>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</si>
  <si>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</si>
  <si>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</si>
  <si>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</si>
  <si>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</si>
  <si>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</si>
  <si>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</si>
  <si>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</si>
  <si>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</si>
  <si>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</si>
  <si>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</si>
  <si>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</si>
  <si>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</si>
  <si>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</si>
  <si>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</si>
  <si>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</si>
  <si>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</si>
  <si>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</si>
  <si>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</si>
  <si>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</si>
  <si>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</si>
  <si>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</si>
  <si>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</si>
  <si>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</si>
  <si>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</si>
  <si>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</si>
  <si>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</si>
  <si>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</si>
  <si>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</si>
  <si>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</si>
  <si>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</si>
  <si>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</si>
  <si>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</si>
  <si>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</si>
  <si>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</si>
  <si>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</si>
  <si>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</si>
  <si>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</si>
  <si>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</si>
  <si>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</si>
  <si>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</si>
  <si>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</si>
  <si>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</si>
  <si>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</si>
  <si>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</si>
  <si>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</si>
  <si>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</si>
  <si>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</si>
  <si>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</si>
  <si>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</si>
  <si>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</si>
  <si>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</si>
  <si>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</si>
  <si>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</si>
  <si>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</si>
  <si>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</si>
  <si>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</si>
  <si>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</si>
  <si>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</si>
  <si>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</si>
  <si>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</si>
  <si>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</si>
  <si>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</si>
  <si>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</si>
  <si>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</si>
  <si>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</si>
  <si>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</si>
  <si>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</si>
  <si>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</si>
  <si>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</si>
  <si>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</si>
  <si>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</si>
  <si>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</si>
  <si>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</si>
  <si>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</si>
  <si>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</si>
  <si>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</si>
  <si>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</si>
  <si>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</si>
  <si>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</si>
  <si>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</si>
  <si>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</si>
  <si>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</si>
  <si>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</si>
  <si>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</si>
  <si>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</si>
  <si>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</si>
  <si>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</si>
  <si>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</si>
  <si>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</si>
  <si>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</si>
  <si>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</si>
  <si>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</si>
  <si>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</si>
  <si>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</si>
  <si>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</si>
  <si>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</si>
  <si>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</si>
  <si>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</si>
  <si>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</si>
  <si>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</si>
  <si>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</si>
  <si>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</si>
  <si>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</si>
  <si>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</si>
  <si>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</si>
  <si>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</si>
  <si>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</si>
  <si>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</si>
  <si>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</si>
  <si>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</si>
  <si>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</si>
  <si>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</si>
  <si>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</si>
  <si>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</si>
  <si>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</si>
  <si>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</si>
  <si>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</si>
  <si>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</si>
  <si>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</si>
  <si>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</si>
  <si>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</si>
  <si>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</si>
  <si>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</si>
  <si>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</si>
  <si>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</si>
  <si>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</si>
  <si>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</si>
  <si>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</si>
  <si>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</si>
  <si>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</si>
  <si>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</si>
  <si>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</si>
  <si>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</si>
  <si>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</si>
  <si>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</si>
  <si>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</si>
  <si>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</si>
  <si>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</si>
  <si>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</si>
  <si>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</si>
  <si>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</si>
  <si>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</si>
  <si>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</si>
  <si>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</si>
  <si>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</si>
  <si>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</si>
  <si>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</si>
  <si>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</si>
  <si>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</si>
  <si>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</si>
  <si>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</si>
  <si>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</si>
  <si>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</si>
  <si>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</si>
  <si>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</si>
  <si>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</si>
  <si>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</si>
  <si>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</si>
  <si>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</si>
  <si>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</si>
  <si>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</si>
  <si>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</si>
  <si>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</si>
  <si>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</si>
  <si>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</si>
  <si>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</si>
  <si>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</si>
  <si>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</si>
  <si>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</si>
  <si>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</si>
  <si>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</si>
  <si>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</si>
  <si>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</si>
  <si>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</si>
  <si>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</si>
  <si>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</si>
  <si>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</si>
  <si>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</si>
  <si>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</si>
  <si>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</si>
  <si>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</si>
  <si>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</si>
  <si>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</si>
  <si>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</si>
  <si>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</si>
  <si>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</si>
  <si>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</si>
  <si>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</si>
  <si>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</si>
  <si>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</si>
  <si>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</si>
  <si>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</si>
  <si>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</si>
  <si>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</si>
  <si>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</si>
  <si>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</si>
  <si>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</si>
  <si>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</si>
  <si>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</si>
  <si>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</si>
  <si>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</si>
  <si>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</si>
  <si>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</si>
  <si>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</si>
  <si>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</si>
  <si>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</si>
  <si>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</si>
  <si>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</si>
  <si>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</si>
  <si>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</si>
  <si>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</si>
  <si>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</si>
  <si>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</si>
  <si>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</si>
  <si>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</si>
  <si>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</si>
  <si>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</si>
  <si>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</si>
  <si>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</si>
  <si>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</si>
  <si>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</si>
  <si>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</si>
  <si>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</si>
  <si>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</si>
  <si>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</si>
  <si>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</si>
  <si>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</si>
  <si>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</si>
  <si>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</si>
  <si>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</si>
  <si>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</si>
  <si>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</si>
  <si>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</si>
  <si>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</si>
  <si>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</si>
  <si>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</si>
  <si>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</si>
  <si>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</si>
  <si>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</si>
  <si>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</si>
  <si>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</si>
  <si>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</si>
  <si>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</si>
  <si>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</si>
  <si>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</si>
  <si>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</si>
  <si>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</si>
  <si>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</si>
  <si>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</si>
  <si>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</si>
  <si>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</si>
  <si>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</si>
  <si>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</si>
  <si>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</si>
  <si>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</si>
  <si>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</si>
  <si>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</si>
  <si>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</si>
  <si>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</si>
  <si>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</si>
  <si>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</si>
  <si>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</si>
  <si>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</si>
  <si>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</si>
  <si>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</si>
  <si>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</si>
  <si>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</si>
  <si>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</si>
  <si>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</si>
  <si>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</si>
  <si>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</si>
  <si>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</si>
  <si>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</si>
  <si>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</si>
  <si>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</si>
  <si>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</si>
  <si>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</si>
  <si>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</si>
  <si>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</si>
  <si>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</si>
  <si>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</si>
  <si>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</si>
  <si>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</si>
  <si>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</si>
  <si>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</si>
  <si>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</si>
  <si>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</si>
  <si>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</si>
  <si>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</si>
  <si>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</si>
  <si>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</si>
  <si>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</si>
  <si>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</si>
  <si>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</si>
  <si>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</si>
  <si>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</si>
  <si>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</si>
  <si>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</si>
  <si>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</si>
  <si>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</si>
  <si>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</si>
  <si>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</si>
  <si>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</si>
  <si>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</si>
  <si>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</si>
  <si>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</si>
  <si>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</si>
  <si>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</si>
  <si>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</si>
  <si>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</si>
  <si>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</si>
  <si>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</si>
  <si>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</si>
  <si>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</si>
  <si>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</si>
  <si>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</si>
  <si>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</si>
  <si>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</si>
  <si>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</si>
  <si>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</si>
  <si>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</si>
  <si>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</si>
  <si>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</si>
  <si>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</si>
  <si>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</si>
  <si>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</si>
  <si>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</si>
  <si>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</si>
  <si>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</si>
  <si>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</si>
  <si>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</si>
  <si>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</si>
  <si>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</si>
  <si>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</si>
  <si>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</si>
  <si>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</si>
  <si>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</si>
  <si>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</si>
  <si>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</si>
  <si>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</si>
  <si>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</si>
  <si>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</si>
  <si>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</si>
  <si>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</si>
  <si>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</si>
  <si>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</si>
  <si>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</si>
  <si>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</si>
  <si>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</si>
  <si>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</si>
  <si>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</si>
  <si>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</si>
  <si>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</si>
  <si>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</si>
  <si>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</si>
  <si>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</si>
  <si>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</si>
  <si>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</si>
  <si>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</si>
  <si>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</si>
  <si>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</si>
  <si>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</si>
  <si>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</si>
  <si>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</si>
  <si>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</si>
  <si>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</si>
  <si>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</si>
  <si>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</si>
  <si>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</si>
  <si>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</si>
  <si>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</si>
  <si>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</si>
  <si>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</si>
  <si>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</si>
  <si>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</si>
  <si>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</si>
  <si>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</si>
  <si>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</si>
  <si>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</si>
  <si>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</si>
  <si>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</si>
  <si>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</si>
  <si>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</si>
  <si>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</si>
  <si>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</si>
  <si>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</si>
  <si>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</si>
  <si>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</si>
  <si>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</si>
  <si>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</si>
  <si>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</si>
  <si>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</si>
  <si>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</si>
  <si>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</si>
  <si>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</si>
  <si>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</si>
  <si>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</si>
  <si>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</si>
  <si>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</si>
  <si>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</si>
  <si>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</si>
  <si>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</si>
  <si>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</si>
  <si>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</si>
  <si>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</si>
  <si>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</si>
  <si>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</si>
  <si>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</si>
  <si>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</si>
  <si>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</si>
  <si>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</si>
  <si>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</si>
  <si>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</si>
  <si>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</si>
  <si>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</si>
  <si>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</si>
  <si>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</si>
  <si>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</si>
  <si>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</si>
  <si>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</si>
  <si>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</si>
  <si>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</si>
  <si>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</si>
  <si>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</si>
  <si>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</si>
  <si>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</si>
  <si>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</si>
  <si>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</si>
  <si>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</si>
  <si>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</si>
  <si>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</si>
  <si>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</si>
  <si>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</si>
  <si>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</si>
  <si>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</si>
  <si>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</si>
  <si>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</si>
  <si>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</si>
  <si>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</si>
  <si>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</si>
  <si>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</si>
  <si>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</si>
  <si>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</si>
  <si>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</si>
  <si>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</si>
  <si>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</si>
  <si>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</si>
  <si>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</si>
  <si>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</si>
  <si>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</si>
  <si>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</si>
  <si>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</si>
  <si>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</si>
  <si>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</si>
  <si>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</si>
  <si>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</si>
  <si>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</si>
  <si>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</si>
  <si>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</si>
  <si>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</si>
  <si>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</si>
  <si>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</si>
  <si>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</si>
  <si>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</si>
  <si>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</si>
  <si>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</si>
  <si>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</si>
  <si>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</si>
  <si>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</si>
  <si>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</si>
  <si>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</si>
  <si>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</si>
  <si>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</si>
  <si>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</si>
  <si>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</si>
  <si>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</si>
  <si>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</si>
  <si>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</si>
  <si>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</si>
  <si>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</si>
  <si>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</si>
  <si>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</si>
  <si>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</si>
  <si>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</si>
  <si>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</si>
  <si>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</si>
  <si>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</si>
  <si>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</si>
  <si>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</si>
  <si>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</si>
  <si>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</si>
  <si>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</si>
  <si>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</si>
  <si>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</si>
  <si>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</si>
  <si>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</si>
  <si>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</si>
  <si>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</si>
  <si>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</si>
  <si>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</si>
  <si>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</si>
  <si>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</si>
  <si>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</si>
  <si>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</si>
  <si>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</si>
  <si>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</si>
  <si>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</si>
  <si>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</si>
  <si>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</si>
  <si>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</si>
  <si>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</si>
  <si>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</si>
  <si>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</si>
  <si>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</si>
  <si>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</si>
  <si>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</si>
  <si>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</si>
  <si>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</si>
  <si>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</si>
  <si>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</si>
  <si>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</si>
  <si>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</si>
  <si>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</si>
  <si>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</si>
  <si>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</si>
  <si>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</si>
  <si>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</si>
  <si>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</si>
  <si>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</si>
  <si>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</si>
  <si>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</si>
  <si>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</si>
  <si>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</si>
  <si>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</si>
  <si>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</si>
  <si>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</si>
  <si>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</si>
  <si>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</si>
  <si>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</si>
  <si>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</si>
  <si>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</si>
  <si>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</si>
  <si>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</si>
  <si>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</si>
  <si>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</si>
  <si>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</si>
  <si>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</si>
  <si>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</si>
  <si>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</si>
  <si>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</si>
  <si>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</si>
  <si>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</si>
  <si>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</si>
  <si>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</si>
  <si>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</si>
  <si>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</si>
  <si>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</si>
  <si>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</si>
  <si>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</si>
  <si>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</si>
  <si>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</si>
  <si>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</si>
  <si>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</si>
  <si>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</si>
  <si>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</si>
  <si>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</si>
  <si>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</si>
  <si>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</si>
  <si>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</si>
  <si>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</si>
  <si>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</si>
  <si>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</si>
  <si>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</si>
  <si>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</si>
  <si>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</si>
  <si>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</si>
  <si>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</si>
  <si>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</si>
  <si>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</si>
  <si>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</si>
  <si>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</si>
  <si>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</si>
  <si>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</si>
  <si>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</si>
  <si>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</si>
  <si>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</si>
  <si>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</si>
  <si>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</si>
  <si>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</si>
  <si>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</si>
  <si>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</si>
  <si>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</si>
  <si>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</si>
  <si>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</si>
  <si>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</si>
  <si>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</si>
  <si>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</si>
  <si>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</si>
  <si>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</si>
  <si>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</si>
  <si>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</si>
  <si>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</si>
  <si>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</si>
  <si>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</si>
  <si>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</si>
  <si>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</si>
  <si>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</si>
  <si>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</si>
  <si>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</si>
  <si>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</si>
  <si>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</si>
  <si>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</si>
  <si>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</si>
  <si>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</si>
  <si>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</si>
  <si>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</si>
  <si>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</si>
  <si>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</si>
  <si>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</si>
  <si>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</si>
  <si>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</si>
  <si>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</si>
  <si>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</si>
  <si>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</si>
  <si>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</si>
  <si>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</si>
  <si>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</si>
  <si>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</si>
  <si>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</si>
  <si>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</si>
  <si>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</si>
  <si>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</si>
  <si>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</si>
  <si>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</si>
  <si>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</si>
  <si>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</si>
  <si>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</si>
  <si>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</si>
  <si>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</si>
  <si>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</si>
  <si>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</si>
  <si>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</si>
  <si>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</si>
  <si>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</si>
  <si>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</si>
  <si>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</si>
  <si>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</si>
  <si>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</si>
  <si>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</si>
  <si>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</si>
  <si>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</si>
  <si>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</si>
  <si>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</si>
  <si>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</si>
  <si>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</si>
  <si>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</si>
  <si>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</si>
  <si>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</si>
  <si>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</si>
  <si>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</si>
  <si>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</si>
  <si>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</si>
  <si>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</si>
  <si>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</si>
  <si>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</si>
  <si>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</si>
  <si>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</si>
  <si>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</si>
  <si>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</si>
  <si>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</si>
  <si>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</si>
  <si>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</si>
  <si>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</si>
  <si>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</si>
  <si>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</si>
  <si>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</si>
  <si>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</si>
  <si>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</si>
  <si>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</si>
  <si>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</si>
  <si>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</si>
  <si>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</si>
  <si>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</si>
  <si>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</si>
  <si>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</si>
  <si>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</si>
  <si>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</si>
  <si>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</si>
  <si>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</si>
  <si>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</si>
  <si>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</si>
  <si>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</si>
  <si>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</si>
  <si>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</si>
  <si>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</si>
  <si>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</si>
  <si>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</si>
  <si>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</si>
  <si>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</si>
  <si>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</si>
  <si>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</si>
  <si>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</si>
  <si>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</si>
  <si>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</si>
  <si>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</si>
  <si>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</si>
  <si>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</si>
  <si>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</si>
  <si>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</si>
  <si>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</si>
  <si>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</si>
  <si>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</si>
  <si>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</si>
  <si>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</si>
  <si>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</si>
  <si>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</si>
  <si>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</si>
  <si>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</si>
  <si>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</si>
  <si>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</si>
  <si>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</si>
  <si>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</si>
  <si>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</si>
  <si>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</si>
  <si>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</si>
  <si>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</si>
  <si>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</si>
  <si>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</si>
  <si>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</si>
  <si>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</si>
  <si>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</si>
  <si>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</si>
  <si>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</si>
  <si>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</si>
  <si>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</si>
  <si>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</si>
  <si>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</si>
  <si>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</si>
  <si>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</si>
  <si>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</si>
  <si>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</si>
  <si>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</si>
  <si>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</si>
  <si>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</si>
  <si>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</si>
  <si>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</si>
  <si>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</si>
  <si>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</si>
  <si>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</si>
  <si>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</si>
  <si>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</si>
  <si>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</si>
  <si>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</si>
  <si>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</si>
  <si>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</si>
  <si>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</si>
  <si>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</si>
  <si>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</si>
  <si>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</si>
  <si>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</si>
  <si>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</si>
  <si>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</si>
  <si>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</si>
  <si>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</si>
  <si>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</si>
  <si>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</si>
  <si>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</si>
  <si>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</si>
  <si>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</si>
  <si>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</si>
  <si>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</si>
  <si>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</si>
  <si>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</si>
  <si>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</si>
  <si>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</si>
  <si>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</si>
  <si>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</si>
  <si>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</si>
  <si>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</si>
  <si>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</si>
  <si>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</si>
  <si>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</si>
  <si>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</si>
  <si>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</si>
  <si>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</si>
  <si>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</si>
  <si>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</si>
  <si>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</si>
  <si>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</si>
  <si>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</si>
  <si>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</si>
  <si>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</si>
  <si>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</si>
  <si>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</si>
  <si>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</si>
  <si>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</si>
  <si>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</si>
  <si>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</si>
  <si>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</si>
  <si>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</si>
  <si>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</si>
  <si>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</si>
  <si>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</si>
  <si>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</si>
  <si>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</si>
  <si>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</si>
  <si>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</si>
  <si>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</si>
  <si>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</si>
  <si>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</si>
  <si>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</si>
  <si>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</si>
  <si>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</si>
  <si>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</si>
  <si>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</si>
  <si>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</si>
  <si>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</si>
  <si>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</si>
  <si>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</si>
  <si>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</si>
  <si>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</si>
  <si>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</si>
  <si>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</si>
  <si>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</si>
  <si>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</si>
  <si>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</si>
  <si>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</si>
  <si>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</si>
  <si>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</si>
  <si>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</si>
  <si>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</si>
  <si>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</si>
  <si>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</si>
  <si>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</si>
  <si>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</si>
  <si>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</si>
  <si>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</si>
  <si>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</si>
  <si>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</si>
  <si>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</si>
  <si>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</si>
  <si>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</si>
  <si>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</si>
  <si>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</si>
  <si>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</si>
  <si>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</si>
  <si>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</si>
  <si>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</si>
  <si>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</si>
  <si>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</si>
  <si>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</si>
  <si>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</si>
  <si>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</si>
  <si>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</si>
  <si>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</si>
  <si>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</si>
  <si>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</si>
  <si>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</si>
  <si>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</si>
  <si>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</si>
  <si>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</si>
  <si>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</si>
  <si>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</si>
  <si>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</si>
  <si>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</si>
  <si>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</si>
  <si>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</si>
  <si>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</si>
  <si>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</si>
  <si>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</si>
  <si>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</si>
  <si>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</si>
  <si>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</si>
  <si>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</si>
  <si>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</si>
  <si>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</si>
  <si>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</si>
  <si>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</si>
  <si>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</si>
  <si>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</si>
  <si>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</si>
  <si>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</si>
  <si>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</si>
  <si>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</si>
  <si>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</si>
  <si>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</si>
  <si>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</si>
  <si>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</si>
  <si>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</si>
  <si>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</si>
  <si>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</si>
  <si>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</si>
  <si>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</si>
  <si>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</si>
  <si>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</si>
  <si>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</si>
  <si>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</si>
  <si>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</si>
  <si>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</si>
  <si>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</si>
  <si>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</si>
  <si>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</si>
  <si>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</si>
  <si>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</si>
  <si>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</si>
  <si>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</si>
  <si>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</si>
  <si>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</si>
  <si>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</si>
  <si>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</si>
  <si>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</si>
  <si>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</si>
  <si>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</si>
  <si>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</si>
  <si>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</si>
  <si>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</si>
  <si>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</si>
  <si>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</si>
  <si>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</si>
  <si>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</si>
  <si>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</si>
  <si>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</si>
  <si>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</si>
  <si>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</si>
  <si>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</si>
  <si>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</si>
  <si>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</si>
  <si>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</si>
  <si>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</si>
  <si>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</si>
  <si>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</si>
  <si>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</si>
  <si>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</si>
  <si>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</si>
  <si>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</si>
  <si>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</si>
  <si>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</si>
  <si>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</si>
  <si>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</si>
  <si>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</si>
  <si>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</si>
  <si>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</si>
  <si>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</si>
  <si>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</si>
  <si>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</si>
  <si>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</si>
  <si>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</si>
  <si>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</si>
  <si>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</si>
  <si>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</si>
  <si>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</si>
  <si>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</si>
  <si>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</si>
  <si>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</si>
  <si>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</si>
  <si>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</si>
  <si>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</si>
  <si>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</si>
  <si>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</si>
  <si>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</si>
  <si>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</si>
  <si>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</si>
  <si>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</si>
  <si>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</si>
  <si>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</si>
  <si>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</si>
  <si>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</si>
  <si>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</si>
  <si>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</si>
  <si>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</si>
  <si>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</si>
  <si>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</si>
  <si>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</si>
  <si>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</si>
  <si>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</si>
  <si>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</si>
  <si>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</si>
  <si>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</si>
  <si>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</si>
  <si>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</si>
  <si>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</si>
  <si>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</si>
  <si>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</si>
  <si>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</si>
  <si>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</si>
  <si>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</si>
  <si>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</si>
  <si>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</si>
  <si>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</si>
  <si>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</si>
  <si>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</si>
  <si>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</si>
  <si>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</si>
  <si>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</si>
  <si>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</si>
  <si>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</si>
  <si>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</si>
  <si>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</si>
  <si>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</si>
  <si>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</si>
  <si>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</si>
  <si>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</si>
  <si>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</si>
  <si>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</si>
  <si>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</si>
  <si>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</si>
  <si>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</si>
  <si>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</si>
  <si>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</si>
  <si>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</si>
  <si>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</si>
  <si>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</si>
  <si>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</si>
  <si>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</si>
  <si>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</si>
  <si>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</si>
  <si>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</si>
  <si>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</si>
  <si>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</si>
  <si>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</si>
  <si>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</si>
  <si>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</si>
  <si>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</si>
  <si>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</si>
  <si>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</si>
  <si>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</si>
  <si>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</si>
  <si>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</si>
  <si>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</si>
  <si>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</si>
  <si>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</si>
  <si>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</si>
  <si>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</si>
  <si>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</si>
  <si>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</si>
  <si>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</si>
  <si>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</si>
  <si>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</si>
  <si>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</si>
  <si>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</si>
  <si>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</si>
  <si>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</si>
  <si>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</si>
  <si>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</si>
  <si>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</si>
  <si>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</si>
  <si>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</si>
  <si>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</si>
  <si>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</si>
  <si>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</si>
  <si>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</si>
  <si>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</si>
  <si>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</si>
  <si>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</si>
  <si>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</si>
  <si>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</si>
  <si>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</si>
  <si>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</si>
  <si>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</si>
  <si>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</si>
  <si>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</si>
  <si>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</si>
  <si>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</si>
  <si>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</si>
  <si>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</si>
  <si>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</si>
  <si>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</si>
  <si>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</si>
  <si>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</si>
  <si>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</si>
  <si>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</si>
  <si>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</si>
  <si>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</si>
  <si>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</si>
  <si>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</si>
  <si>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</si>
  <si>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</si>
  <si>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</si>
  <si>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</si>
  <si>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</si>
  <si>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</si>
  <si>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</si>
  <si>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</si>
  <si>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</si>
  <si>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</si>
  <si>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</si>
  <si>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</si>
  <si>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</si>
  <si>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</si>
  <si>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</si>
  <si>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</si>
  <si>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</si>
  <si>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</si>
  <si>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</si>
  <si>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</si>
  <si>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</si>
  <si>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</si>
  <si>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</si>
  <si>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</si>
  <si>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</si>
  <si>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</si>
  <si>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</si>
  <si>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</si>
  <si>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</si>
  <si>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</si>
  <si>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</si>
  <si>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</si>
  <si>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</si>
  <si>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</si>
  <si>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</si>
  <si>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</si>
  <si>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</si>
  <si>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</si>
  <si>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</si>
  <si>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</si>
  <si>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</si>
  <si>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</si>
  <si>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</si>
  <si>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</si>
  <si>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</si>
  <si>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</si>
  <si>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</si>
  <si>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</si>
  <si>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</si>
  <si>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</si>
  <si>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</si>
  <si>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</si>
  <si>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</si>
  <si>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</si>
  <si>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</si>
  <si>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</si>
  <si>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</si>
  <si>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</si>
  <si>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</si>
  <si>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</si>
  <si>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</si>
  <si>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</si>
  <si>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</si>
  <si>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</si>
  <si>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</si>
  <si>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</si>
  <si>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</si>
  <si>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</si>
  <si>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</si>
  <si>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</si>
  <si>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</si>
  <si>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</si>
  <si>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</si>
  <si>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</si>
  <si>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</si>
  <si>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</si>
  <si>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</si>
  <si>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</si>
  <si>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</si>
  <si>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</si>
  <si>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</si>
  <si>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</si>
  <si>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</si>
  <si>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</si>
  <si>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</si>
  <si>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</si>
  <si>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</si>
  <si>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</si>
  <si>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</si>
  <si>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</si>
  <si>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</si>
  <si>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</si>
  <si>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</si>
  <si>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</si>
  <si>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</si>
  <si>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</si>
  <si>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</si>
  <si>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</si>
  <si>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</si>
  <si>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</si>
  <si>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</si>
  <si>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</si>
  <si>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</si>
  <si>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</si>
  <si>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</si>
  <si>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</si>
  <si>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</si>
  <si>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</si>
  <si>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</si>
  <si>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</si>
  <si>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</si>
  <si>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</si>
  <si>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</si>
  <si>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</si>
  <si>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</si>
  <si>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</si>
  <si>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</si>
  <si>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</si>
  <si>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</si>
  <si>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</si>
  <si>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</si>
  <si>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</si>
  <si>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</si>
  <si>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</si>
  <si>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</si>
  <si>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</si>
  <si>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</si>
  <si>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</si>
  <si>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</si>
  <si>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</si>
  <si>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</si>
  <si>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</si>
  <si>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</si>
  <si>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</si>
  <si>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</si>
  <si>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</si>
  <si>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</si>
  <si>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</si>
  <si>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</si>
  <si>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</si>
  <si>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</si>
  <si>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</si>
  <si>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</si>
  <si>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</si>
  <si>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</si>
  <si>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</si>
  <si>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</si>
  <si>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</si>
  <si>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</si>
  <si>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</si>
  <si>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</si>
  <si>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</si>
  <si>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</si>
  <si>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</si>
  <si>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</si>
  <si>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</si>
  <si>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</si>
  <si>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</si>
  <si>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</si>
  <si>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</si>
  <si>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</si>
  <si>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</si>
  <si>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</si>
  <si>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</si>
  <si>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</si>
  <si>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</si>
  <si>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</si>
  <si>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</si>
  <si>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</si>
  <si>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</si>
  <si>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</si>
  <si>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</si>
  <si>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</si>
  <si>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</si>
  <si>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</si>
  <si>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</si>
  <si>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</si>
  <si>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</si>
  <si>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</si>
  <si>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</si>
  <si>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</si>
  <si>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</si>
  <si>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</si>
  <si>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</si>
  <si>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</si>
  <si>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</si>
  <si>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</si>
  <si>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</si>
  <si>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</si>
  <si>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</si>
  <si>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</si>
  <si>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</si>
  <si>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</si>
  <si>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</si>
  <si>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</si>
  <si>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</si>
  <si>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</si>
  <si>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</si>
  <si>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</si>
  <si>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</si>
  <si>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</si>
  <si>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</si>
  <si>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</si>
  <si>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</si>
  <si>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</si>
  <si>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</si>
  <si>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</si>
  <si>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</si>
  <si>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</si>
  <si>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</si>
  <si>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</si>
  <si>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</si>
  <si>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</si>
  <si>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</si>
  <si>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</si>
  <si>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</si>
  <si>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</si>
  <si>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</si>
  <si>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</si>
  <si>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</si>
  <si>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</si>
  <si>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</si>
  <si>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</si>
  <si>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</si>
  <si>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</si>
  <si>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</si>
  <si>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</si>
  <si>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</si>
  <si>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</si>
  <si>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</si>
  <si>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</si>
  <si>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</si>
  <si>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</si>
  <si>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</si>
  <si>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</si>
  <si>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</si>
  <si>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</si>
  <si>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</si>
  <si>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</si>
  <si>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</si>
  <si>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</si>
  <si>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</si>
  <si>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</si>
  <si>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</si>
  <si>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</si>
  <si>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</si>
  <si>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</si>
  <si>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</si>
  <si>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</si>
  <si>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</si>
  <si>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</si>
  <si>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</si>
  <si>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</si>
  <si>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</si>
  <si>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</si>
  <si>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</si>
  <si>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</si>
  <si>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</si>
  <si>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</si>
  <si>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</si>
  <si>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</si>
  <si>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</si>
  <si>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</si>
  <si>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</si>
  <si>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</si>
  <si>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</si>
  <si>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</si>
  <si>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</si>
  <si>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</si>
  <si>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</si>
  <si>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</si>
  <si>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</si>
  <si>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</si>
  <si>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</si>
  <si>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</si>
  <si>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</si>
  <si>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</si>
  <si>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</si>
  <si>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</si>
  <si>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</si>
  <si>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</si>
  <si>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</si>
  <si>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</si>
  <si>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</si>
  <si>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</si>
  <si>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</si>
  <si>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</si>
  <si>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</si>
  <si>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</si>
  <si>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</si>
  <si>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</si>
  <si>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</si>
  <si>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</si>
  <si>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</si>
  <si>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</si>
  <si>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</si>
  <si>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</si>
  <si>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</si>
  <si>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</si>
  <si>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</si>
  <si>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</si>
  <si>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</si>
  <si>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</si>
  <si>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</si>
  <si>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</si>
  <si>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</si>
  <si>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</si>
  <si>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</si>
  <si>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</si>
  <si>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</si>
  <si>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</si>
  <si>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</si>
  <si>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</si>
  <si>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</si>
  <si>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</si>
  <si>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</si>
  <si>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</si>
  <si>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</si>
  <si>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</si>
  <si>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</si>
  <si>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</si>
  <si>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</si>
  <si>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</si>
  <si>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</si>
  <si>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</si>
  <si>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</si>
  <si>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</si>
  <si>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</si>
  <si>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</si>
  <si>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</si>
  <si>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</si>
  <si>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</si>
  <si>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</si>
  <si>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</si>
  <si>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</si>
  <si>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</si>
  <si>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</si>
  <si>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</si>
  <si>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</si>
  <si>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</si>
  <si>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</si>
  <si>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</si>
  <si>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</si>
  <si>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</si>
  <si>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</si>
  <si>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</si>
  <si>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</si>
  <si>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</si>
  <si>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</si>
  <si>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</si>
  <si>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</si>
  <si>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</si>
  <si>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</si>
  <si>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</si>
  <si>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</si>
  <si>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</si>
  <si>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</si>
  <si>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</si>
  <si>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</si>
  <si>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</si>
  <si>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</si>
  <si>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</si>
  <si>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</si>
  <si>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</si>
  <si>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</si>
  <si>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</si>
  <si>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</si>
  <si>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</si>
  <si>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</si>
  <si>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</si>
  <si>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</si>
  <si>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</si>
  <si>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</si>
  <si>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</si>
  <si>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</si>
  <si>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</si>
  <si>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</si>
  <si>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</si>
  <si>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</si>
  <si>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</si>
  <si>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</si>
  <si>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</si>
  <si>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</si>
  <si>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</si>
  <si>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</si>
  <si>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</si>
  <si>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</si>
  <si>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</si>
  <si>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</si>
  <si>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</si>
  <si>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</si>
  <si>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</si>
  <si>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</si>
  <si>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</si>
  <si>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</si>
  <si>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</si>
  <si>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</si>
  <si>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</si>
  <si>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</si>
  <si>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</si>
  <si>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</si>
  <si>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</si>
  <si>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</si>
  <si>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</si>
  <si>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</si>
  <si>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</si>
  <si>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</si>
  <si>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</si>
  <si>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</si>
  <si>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</si>
  <si>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</si>
  <si>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</si>
  <si>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</si>
  <si>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</si>
  <si>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</si>
  <si>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</si>
  <si>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</si>
  <si>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</si>
  <si>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</si>
  <si>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</si>
  <si>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</si>
  <si>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</si>
  <si>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</si>
  <si>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</si>
  <si>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</si>
  <si>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</si>
  <si>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</si>
  <si>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</si>
  <si>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</si>
  <si>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</si>
  <si>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</si>
  <si>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</si>
  <si>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</si>
  <si>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</si>
  <si>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</si>
  <si>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</si>
  <si>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</si>
  <si>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</si>
  <si>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</si>
  <si>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</si>
  <si>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</si>
  <si>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</si>
  <si>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</si>
  <si>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</si>
  <si>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</si>
  <si>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</si>
  <si>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</si>
  <si>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</si>
  <si>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</si>
  <si>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</si>
  <si>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</si>
  <si>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</si>
  <si>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</si>
  <si>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</si>
  <si>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</si>
  <si>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</si>
  <si>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</si>
  <si>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</si>
  <si>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</si>
  <si>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</si>
  <si>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</si>
  <si>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</si>
  <si>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</si>
  <si>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</si>
  <si>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</si>
  <si>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</si>
  <si>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</si>
  <si>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</si>
  <si>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</si>
  <si>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</si>
  <si>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</si>
  <si>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</si>
  <si>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</si>
  <si>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</si>
  <si>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</si>
  <si>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</si>
  <si>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</si>
  <si>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</si>
  <si>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</si>
  <si>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</si>
  <si>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</si>
  <si>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</si>
  <si>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</si>
  <si>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</si>
  <si>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</si>
  <si>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</si>
  <si>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</si>
  <si>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</si>
  <si>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</si>
  <si>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</si>
  <si>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</si>
  <si>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</si>
  <si>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</si>
  <si>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</si>
  <si>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</si>
  <si>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</si>
  <si>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</si>
  <si>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</si>
  <si>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</si>
  <si>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</si>
  <si>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</si>
  <si>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</si>
  <si>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</si>
  <si>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</si>
  <si>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</si>
  <si>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</si>
  <si>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</si>
  <si>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</si>
  <si>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</si>
  <si>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</si>
  <si>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</si>
  <si>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</si>
  <si>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</si>
  <si>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</si>
  <si>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</si>
  <si>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</si>
  <si>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</si>
  <si>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</si>
  <si>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</si>
  <si>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</si>
  <si>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</si>
  <si>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</si>
  <si>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</si>
  <si>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</si>
  <si>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</si>
  <si>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</si>
  <si>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</si>
  <si>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</si>
  <si>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</si>
  <si>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</si>
  <si>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</si>
  <si>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</si>
  <si>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</si>
  <si>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</si>
  <si>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</si>
  <si>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</si>
  <si>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</si>
  <si>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</si>
  <si>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</si>
  <si>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</si>
  <si>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</si>
  <si>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</si>
  <si>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</si>
  <si>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</si>
  <si>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</si>
  <si>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</si>
  <si>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</si>
  <si>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</si>
  <si>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</si>
  <si>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</si>
  <si>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</si>
  <si>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</si>
  <si>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</si>
  <si>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</si>
  <si>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</si>
  <si>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</si>
  <si>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</si>
  <si>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</si>
  <si>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</si>
  <si>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</si>
  <si>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</si>
  <si>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</si>
  <si>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</si>
  <si>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</si>
  <si>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</si>
  <si>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</si>
  <si>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</si>
  <si>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</si>
  <si>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</si>
  <si>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</si>
  <si>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</si>
  <si>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</si>
  <si>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</si>
  <si>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</si>
  <si>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</si>
  <si>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</si>
  <si>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</si>
  <si>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</si>
  <si>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</si>
  <si>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</si>
  <si>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</si>
  <si>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</si>
  <si>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</si>
  <si>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</si>
  <si>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</si>
  <si>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</si>
  <si>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</si>
  <si>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</si>
  <si>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</si>
  <si>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</si>
  <si>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</si>
  <si>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</si>
  <si>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</si>
  <si>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</si>
  <si>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</si>
  <si>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</si>
  <si>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</si>
  <si>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</si>
  <si>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</si>
  <si>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</si>
  <si>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</si>
  <si>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</si>
  <si>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</si>
  <si>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</si>
  <si>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</si>
  <si>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</si>
  <si>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</si>
  <si>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</si>
  <si>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</si>
  <si>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</si>
  <si>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</si>
  <si>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</si>
  <si>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</si>
  <si>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</si>
  <si>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</si>
  <si>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</si>
  <si>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</si>
  <si>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</si>
  <si>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</si>
  <si>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</si>
  <si>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</si>
  <si>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</si>
  <si>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</si>
  <si>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</si>
  <si>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</si>
  <si>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</si>
  <si>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</si>
  <si>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</si>
  <si>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</si>
  <si>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</si>
  <si>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</si>
  <si>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</si>
  <si>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</si>
  <si>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</si>
  <si>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</si>
  <si>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</si>
  <si>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</si>
  <si>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</si>
  <si>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</si>
  <si>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</si>
  <si>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</si>
  <si>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</si>
  <si>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</si>
  <si>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</si>
  <si>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</si>
  <si>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</si>
  <si>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</si>
  <si>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</si>
  <si>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</si>
  <si>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</si>
  <si>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</si>
  <si>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</si>
  <si>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</si>
  <si>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</si>
  <si>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</si>
  <si>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</si>
  <si>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</si>
  <si>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</si>
  <si>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</si>
  <si>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</si>
  <si>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</si>
  <si>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</si>
  <si>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</si>
  <si>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</si>
  <si>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</si>
  <si>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</si>
  <si>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</si>
  <si>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</si>
  <si>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</si>
  <si>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</si>
  <si>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</si>
  <si>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</si>
  <si>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</si>
  <si>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</si>
  <si>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</si>
  <si>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</si>
  <si>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</si>
  <si>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</si>
  <si>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</si>
  <si>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</si>
  <si>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</si>
  <si>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</si>
  <si>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</si>
  <si>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</si>
  <si>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</si>
  <si>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</si>
  <si>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</si>
  <si>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</si>
  <si>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</si>
  <si>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</si>
  <si>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</si>
  <si>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</si>
  <si>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</si>
  <si>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</si>
  <si>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</si>
  <si>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</si>
  <si>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</si>
  <si>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</si>
  <si>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</si>
  <si>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</si>
  <si>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</si>
  <si>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</si>
  <si>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</si>
  <si>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</si>
  <si>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</si>
  <si>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</si>
  <si>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</si>
  <si>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</si>
  <si>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</si>
  <si>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</si>
  <si>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</si>
  <si>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</si>
  <si>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</si>
  <si>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</si>
  <si>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</si>
  <si>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</si>
  <si>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</si>
  <si>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</si>
  <si>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</si>
  <si>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</si>
  <si>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</si>
  <si>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</si>
  <si>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</si>
  <si>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</si>
  <si>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</si>
  <si>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</si>
  <si>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</si>
  <si>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</si>
  <si>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</si>
  <si>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</si>
  <si>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</si>
  <si>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</si>
  <si>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</si>
  <si>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</si>
  <si>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</si>
  <si>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</si>
  <si>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</si>
  <si>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</si>
  <si>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</si>
  <si>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</si>
  <si>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</si>
  <si>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</si>
  <si>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</si>
  <si>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</si>
  <si>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</si>
  <si>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</si>
  <si>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</si>
  <si>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</si>
  <si>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</si>
  <si>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</si>
  <si>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</si>
  <si>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</si>
  <si>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</si>
  <si>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</si>
  <si>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</si>
  <si>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</si>
  <si>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</si>
  <si>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</si>
  <si>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</si>
  <si>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</si>
  <si>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</si>
  <si>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</si>
  <si>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</si>
  <si>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</si>
  <si>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</si>
  <si>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</si>
  <si>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</si>
  <si>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</si>
  <si>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</si>
  <si>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</si>
  <si>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</si>
  <si>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</si>
  <si>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</si>
  <si>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</si>
  <si>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</si>
  <si>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</si>
  <si>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</si>
  <si>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</si>
  <si>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</si>
  <si>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</si>
  <si>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</si>
  <si>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</si>
  <si>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</si>
  <si>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</si>
  <si>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</si>
  <si>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</si>
  <si>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</si>
  <si>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</si>
  <si>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</si>
  <si>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</si>
  <si>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</si>
  <si>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</si>
  <si>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</si>
  <si>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</si>
  <si>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</si>
  <si>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</si>
  <si>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</si>
  <si>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</si>
  <si>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</si>
  <si>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</si>
  <si>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</si>
  <si>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</si>
  <si>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</si>
  <si>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</si>
  <si>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</si>
  <si>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</si>
  <si>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</si>
  <si>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</si>
  <si>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</si>
  <si>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</si>
  <si>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</si>
  <si>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</si>
  <si>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</si>
  <si>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</si>
  <si>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</si>
  <si>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</si>
  <si>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</si>
  <si>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</si>
  <si>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</si>
  <si>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</si>
  <si>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</si>
  <si>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</si>
  <si>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</si>
  <si>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</si>
  <si>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</si>
  <si>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</si>
  <si>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</si>
  <si>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</si>
  <si>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</si>
  <si>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</si>
  <si>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</si>
  <si>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</si>
  <si>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</si>
  <si>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</si>
  <si>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</si>
  <si>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</si>
  <si>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</si>
  <si>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</si>
  <si>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</si>
  <si>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</si>
  <si>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</si>
  <si>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</si>
  <si>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</si>
  <si>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</si>
  <si>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</si>
  <si>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</si>
  <si>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</si>
  <si>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</si>
  <si>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</si>
  <si>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</si>
  <si>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</si>
  <si>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</si>
  <si>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</si>
  <si>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</si>
  <si>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</si>
  <si>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</si>
  <si>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</si>
  <si>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</si>
  <si>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</si>
  <si>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</si>
  <si>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</si>
  <si>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</si>
  <si>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</si>
  <si>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</si>
  <si>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</si>
  <si>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</si>
  <si>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</si>
  <si>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</si>
  <si>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</si>
  <si>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</si>
  <si>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</si>
  <si>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</si>
  <si>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</si>
  <si>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</si>
  <si>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</si>
  <si>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</si>
  <si>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</si>
  <si>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</si>
  <si>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</si>
  <si>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</si>
  <si>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</si>
  <si>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</si>
  <si>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</si>
  <si>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</si>
  <si>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</si>
  <si>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</si>
  <si>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</si>
  <si>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</si>
  <si>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</si>
  <si>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</si>
  <si>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</si>
  <si>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</si>
  <si>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</si>
  <si>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</si>
  <si>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</si>
  <si>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</si>
  <si>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</si>
  <si>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</si>
  <si>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</si>
  <si>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</si>
  <si>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</si>
  <si>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</si>
  <si>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</si>
  <si>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</si>
  <si>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</si>
  <si>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</si>
  <si>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</si>
  <si>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</si>
  <si>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</si>
  <si>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</si>
  <si>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</si>
  <si>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</si>
  <si>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</si>
  <si>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</si>
  <si>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</si>
  <si>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</si>
  <si>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</si>
  <si>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</si>
  <si>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</si>
  <si>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</si>
  <si>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</si>
  <si>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</si>
  <si>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</si>
  <si>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</si>
  <si>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</si>
  <si>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</si>
  <si>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</si>
  <si>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</si>
  <si>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</si>
  <si>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</si>
  <si>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</si>
  <si>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</si>
  <si>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</si>
  <si>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</si>
  <si>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</si>
  <si>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</si>
  <si>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</si>
  <si>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</si>
  <si>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</si>
  <si>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</si>
  <si>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</si>
  <si>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</si>
  <si>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</si>
  <si>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</si>
  <si>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</si>
  <si>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</si>
  <si>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</si>
  <si>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</si>
  <si>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</si>
  <si>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</si>
  <si>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</si>
  <si>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</si>
  <si>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</si>
  <si>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</si>
  <si>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</si>
  <si>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</si>
  <si>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</si>
  <si>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</si>
  <si>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</si>
  <si>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</si>
  <si>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</si>
  <si>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</si>
  <si>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</si>
  <si>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</si>
  <si>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</si>
  <si>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</si>
  <si>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</si>
  <si>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</si>
  <si>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</si>
  <si>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</si>
  <si>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</si>
  <si>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</si>
  <si>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</si>
  <si>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</si>
  <si>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</si>
  <si>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</si>
  <si>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</si>
  <si>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</si>
  <si>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</si>
  <si>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</si>
  <si>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</si>
  <si>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</si>
  <si>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</si>
  <si>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</si>
  <si>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</si>
  <si>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</si>
  <si>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</si>
  <si>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</si>
  <si>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</si>
  <si>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</si>
  <si>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</si>
  <si>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</si>
  <si>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</si>
  <si>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</si>
  <si>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</si>
  <si>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</si>
  <si>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</si>
  <si>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</si>
  <si>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</si>
  <si>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</si>
  <si>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</si>
  <si>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</si>
  <si>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</si>
  <si>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</si>
  <si>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</si>
  <si>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</si>
  <si>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</si>
  <si>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</si>
  <si>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</si>
  <si>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</si>
  <si>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</si>
  <si>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</si>
  <si>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</si>
  <si>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</si>
  <si>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</si>
  <si>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</si>
  <si>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</si>
  <si>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</si>
  <si>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</si>
  <si>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</si>
  <si>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</si>
  <si>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</si>
  <si>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</si>
  <si>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</si>
  <si>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</si>
  <si>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</si>
  <si>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</si>
  <si>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</si>
  <si>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</si>
  <si>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</si>
  <si>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</si>
  <si>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</si>
  <si>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</si>
  <si>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</si>
  <si>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</si>
  <si>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</si>
  <si>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</si>
  <si>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</si>
  <si>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</si>
  <si>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</si>
  <si>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</si>
  <si>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</si>
  <si>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</si>
  <si>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</si>
  <si>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</si>
  <si>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</si>
  <si>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</si>
  <si>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</si>
  <si>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</si>
  <si>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</si>
  <si>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</si>
  <si>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</si>
  <si>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</si>
  <si>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</si>
  <si>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</si>
  <si>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</si>
  <si>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</si>
  <si>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</si>
  <si>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</si>
  <si>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</si>
  <si>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</si>
  <si>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</si>
  <si>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</si>
  <si>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</si>
  <si>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</si>
  <si>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</si>
  <si>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</si>
  <si>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</si>
  <si>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</si>
  <si>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</si>
  <si>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</si>
  <si>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</si>
  <si>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</si>
  <si>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</si>
  <si>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</si>
  <si>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</si>
  <si>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</si>
  <si>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</si>
  <si>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</si>
  <si>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</si>
  <si>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</si>
  <si>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</si>
  <si>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</si>
  <si>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</si>
  <si>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</si>
  <si>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</si>
  <si>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</si>
  <si>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</si>
  <si>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</si>
  <si>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</si>
  <si>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</si>
  <si>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</si>
  <si>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</si>
  <si>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</si>
  <si>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</si>
  <si>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</si>
  <si>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</si>
  <si>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</si>
  <si>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</si>
  <si>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</si>
  <si>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</si>
  <si>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</si>
  <si>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</si>
  <si>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</si>
  <si>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</si>
  <si>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</si>
  <si>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</si>
  <si>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</si>
  <si>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</si>
  <si>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</si>
  <si>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</si>
  <si>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</si>
  <si>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</si>
  <si>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</si>
  <si>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</si>
  <si>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</si>
  <si>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</si>
  <si>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</si>
  <si>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</si>
  <si>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</si>
  <si>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</si>
  <si>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</si>
  <si>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</si>
  <si>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</si>
  <si>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</si>
  <si>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</si>
  <si>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</si>
  <si>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</si>
  <si>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</si>
  <si>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</si>
  <si>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</si>
  <si>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</si>
  <si>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</si>
  <si>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</si>
  <si>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</si>
  <si>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</si>
  <si>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</si>
  <si>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</si>
  <si>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</si>
  <si>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</si>
  <si>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</si>
  <si>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</si>
  <si>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</si>
  <si>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</si>
  <si>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</si>
  <si>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</si>
  <si>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</si>
  <si>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</si>
  <si>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</si>
  <si>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</si>
  <si>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</si>
  <si>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</si>
  <si>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</si>
  <si>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</si>
  <si>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</si>
  <si>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</si>
  <si>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</si>
  <si>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</si>
  <si>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</si>
  <si>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</si>
  <si>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</si>
  <si>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</si>
  <si>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</si>
  <si>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</si>
  <si>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</si>
  <si>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</si>
  <si>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</si>
  <si>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</si>
  <si>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</si>
  <si>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</si>
  <si>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</si>
  <si>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</si>
  <si>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</si>
  <si>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</si>
  <si>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</si>
  <si>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</si>
  <si>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</si>
  <si>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</si>
  <si>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</si>
  <si>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</si>
  <si>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</si>
  <si>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</si>
  <si>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</si>
  <si>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</si>
  <si>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</si>
  <si>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</si>
  <si>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</si>
  <si>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</si>
  <si>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</si>
  <si>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</si>
  <si>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</si>
  <si>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</si>
  <si>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</si>
  <si>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</si>
  <si>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</si>
  <si>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</si>
  <si>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</si>
  <si>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</si>
  <si>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</si>
  <si>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</si>
  <si>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</si>
  <si>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</si>
  <si>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</si>
  <si>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</si>
  <si>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</si>
  <si>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</si>
  <si>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</si>
  <si>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</si>
  <si>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</si>
  <si>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</si>
  <si>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</si>
  <si>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</si>
  <si>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</si>
  <si>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</si>
  <si>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</si>
  <si>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</si>
  <si>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</si>
  <si>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</si>
  <si>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</si>
  <si>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</si>
  <si>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</si>
  <si>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</si>
  <si>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</si>
  <si>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</si>
  <si>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</si>
  <si>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</si>
  <si>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</si>
  <si>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</si>
  <si>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</si>
  <si>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</si>
  <si>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</si>
  <si>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</si>
  <si>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</si>
  <si>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</si>
  <si>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</si>
  <si>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</si>
  <si>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</si>
  <si>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</si>
  <si>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</si>
  <si>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</si>
  <si>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</si>
  <si>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</si>
  <si>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</si>
  <si>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</si>
  <si>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</si>
  <si>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</si>
  <si>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</si>
  <si>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</si>
  <si>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</si>
  <si>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</si>
  <si>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</si>
  <si>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</si>
  <si>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</si>
  <si>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</si>
  <si>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</si>
  <si>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</si>
  <si>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</si>
  <si>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</si>
  <si>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</si>
  <si>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</si>
  <si>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</si>
  <si>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</si>
  <si>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</si>
  <si>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</si>
  <si>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</si>
  <si>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</si>
  <si>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</si>
  <si>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</si>
  <si>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</si>
  <si>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</si>
  <si>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</si>
  <si>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</si>
  <si>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</si>
  <si>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</si>
  <si>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</si>
  <si>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</si>
  <si>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</si>
  <si>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</si>
  <si>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</si>
  <si>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</si>
  <si>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</si>
  <si>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</si>
  <si>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</si>
  <si>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</si>
  <si>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</si>
  <si>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</si>
  <si>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</si>
  <si>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</si>
  <si>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</si>
  <si>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</si>
  <si>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</si>
  <si>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</si>
  <si>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</si>
  <si>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</si>
  <si>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</si>
  <si>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</si>
  <si>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</si>
  <si>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</si>
  <si>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</si>
  <si>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</si>
  <si>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</si>
  <si>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</si>
  <si>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</si>
  <si>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</si>
  <si>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</si>
  <si>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</si>
  <si>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</si>
  <si>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</si>
  <si>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</si>
  <si>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</si>
  <si>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</si>
  <si>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</si>
  <si>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</si>
  <si>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</si>
  <si>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</si>
  <si>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</si>
  <si>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</si>
  <si>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</si>
  <si>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</si>
  <si>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</si>
  <si>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</si>
  <si>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</si>
  <si>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</si>
  <si>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</si>
  <si>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</si>
  <si>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</si>
  <si>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</si>
  <si>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</si>
  <si>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</si>
  <si>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</si>
  <si>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</si>
  <si>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</si>
  <si>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</si>
  <si>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</si>
  <si>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</si>
  <si>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</si>
  <si>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</si>
  <si>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</si>
  <si>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</si>
  <si>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</si>
  <si>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</si>
  <si>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</si>
  <si>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</si>
  <si>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</si>
  <si>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</si>
  <si>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</si>
  <si>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</si>
  <si>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</si>
  <si>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</si>
  <si>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</si>
  <si>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</si>
  <si>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</si>
  <si>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</si>
  <si>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</si>
  <si>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</si>
  <si>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</si>
  <si>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</si>
  <si>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</si>
  <si>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</si>
  <si>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</si>
  <si>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</si>
  <si>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</si>
  <si>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</si>
  <si>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</si>
  <si>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</si>
  <si>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</si>
  <si>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</si>
  <si>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</si>
  <si>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</si>
  <si>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</si>
  <si>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</si>
  <si>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</si>
  <si>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</si>
  <si>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</si>
  <si>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</si>
  <si>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</si>
  <si>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</si>
  <si>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</si>
  <si>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</si>
  <si>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</si>
  <si>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</si>
  <si>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</si>
  <si>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</si>
  <si>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</si>
  <si>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</si>
  <si>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</si>
  <si>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</si>
  <si>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</si>
  <si>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</si>
  <si>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</si>
  <si>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</si>
  <si>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</si>
  <si>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</si>
  <si>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</si>
  <si>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</si>
  <si>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</si>
  <si>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</si>
  <si>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</si>
  <si>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</si>
  <si>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</si>
  <si>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</si>
  <si>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</si>
  <si>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</si>
  <si>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</si>
  <si>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</si>
  <si>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</si>
  <si>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</si>
  <si>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</si>
  <si>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</si>
  <si>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</si>
  <si>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</si>
  <si>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</si>
  <si>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</si>
  <si>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</si>
  <si>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</si>
  <si>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</si>
  <si>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</si>
  <si>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</si>
  <si>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</si>
  <si>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</si>
  <si>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</si>
  <si>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</si>
  <si>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</si>
  <si>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</si>
  <si>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</si>
  <si>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</si>
  <si>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</si>
  <si>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</si>
  <si>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</si>
  <si>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</si>
  <si>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</si>
  <si>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</si>
  <si>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</si>
  <si>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</si>
  <si>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</si>
  <si>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</si>
  <si>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</si>
  <si>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</si>
  <si>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</si>
  <si>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</si>
  <si>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</si>
  <si>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</si>
  <si>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</si>
  <si>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</si>
  <si>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</si>
  <si>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</si>
  <si>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</si>
  <si>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</si>
  <si>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</si>
  <si>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</si>
  <si>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</si>
  <si>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</si>
  <si>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</si>
  <si>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</si>
  <si>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</si>
  <si>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</si>
  <si>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</si>
  <si>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</si>
  <si>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</si>
  <si>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</si>
  <si>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</si>
  <si>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</si>
  <si>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</si>
  <si>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</si>
  <si>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</si>
  <si>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</si>
  <si>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</si>
  <si>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</si>
  <si>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</si>
  <si>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</si>
  <si>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</si>
  <si>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</si>
  <si>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</si>
  <si>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</si>
  <si>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</si>
  <si>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</si>
  <si>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</si>
  <si>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</si>
  <si>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</si>
  <si>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</si>
  <si>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</si>
  <si>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</si>
  <si>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</si>
  <si>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</si>
  <si>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</si>
  <si>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</si>
  <si>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</si>
  <si>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</si>
  <si>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</si>
  <si>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</si>
  <si>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</si>
  <si>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</si>
  <si>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</si>
  <si>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</si>
  <si>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</si>
  <si>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</si>
  <si>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</si>
  <si>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</si>
  <si>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</si>
  <si>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</si>
  <si>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</si>
  <si>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</si>
  <si>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</si>
  <si>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</si>
  <si>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</si>
  <si>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</si>
  <si>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</si>
  <si>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</si>
  <si>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</si>
  <si>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</si>
  <si>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</si>
  <si>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</si>
  <si>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</si>
  <si>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</si>
  <si>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</si>
  <si>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</si>
  <si>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</si>
  <si>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</si>
  <si>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</si>
  <si>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</si>
  <si>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</si>
  <si>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</si>
  <si>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</si>
  <si>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</si>
  <si>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</si>
  <si>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</si>
  <si>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</si>
  <si>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</si>
  <si>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</si>
  <si>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</si>
  <si>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</si>
  <si>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</si>
  <si>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</si>
  <si>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</si>
  <si>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</si>
  <si>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</si>
  <si>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</si>
  <si>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</si>
  <si>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</si>
  <si>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</si>
  <si>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</si>
  <si>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</si>
  <si>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</si>
  <si>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</si>
  <si>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</si>
  <si>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</si>
  <si>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</si>
  <si>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</si>
  <si>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</si>
  <si>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</si>
  <si>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</si>
  <si>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</si>
  <si>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</si>
  <si>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</si>
  <si>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</si>
  <si>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</si>
  <si>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</si>
  <si>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</si>
  <si>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</si>
  <si>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</si>
  <si>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</si>
  <si>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</si>
  <si>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</si>
  <si>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</si>
  <si>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</si>
  <si>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</si>
  <si>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</si>
  <si>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</si>
  <si>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</si>
  <si>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</si>
  <si>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</si>
  <si>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</si>
  <si>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</si>
  <si>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</si>
  <si>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</si>
  <si>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</si>
  <si>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</si>
  <si>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</si>
  <si>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</si>
  <si>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</si>
  <si>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</si>
  <si>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</si>
  <si>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</si>
  <si>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</si>
  <si>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</si>
  <si>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</si>
  <si>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</si>
  <si>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</si>
  <si>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</si>
  <si>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</si>
  <si>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</si>
  <si>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</si>
  <si>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</si>
  <si>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</si>
  <si>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</si>
  <si>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</si>
  <si>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</si>
  <si>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</si>
  <si>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</si>
  <si>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</si>
  <si>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</si>
  <si>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</si>
  <si>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</si>
  <si>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</si>
  <si>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</si>
  <si>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</si>
  <si>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</si>
  <si>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</si>
  <si>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</si>
  <si>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</si>
  <si>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</si>
  <si>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</si>
  <si>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</si>
  <si>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</si>
  <si>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</si>
  <si>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</si>
  <si>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</si>
  <si>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</si>
  <si>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</si>
  <si>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</si>
  <si>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</si>
  <si>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</si>
  <si>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</si>
  <si>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</si>
  <si>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</si>
  <si>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</si>
  <si>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</si>
  <si>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</si>
  <si>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</si>
  <si>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</si>
  <si>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</si>
  <si>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</si>
  <si>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</si>
  <si>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</si>
  <si>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</si>
  <si>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</si>
  <si>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</si>
  <si>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</si>
  <si>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</si>
  <si>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</si>
  <si>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</si>
  <si>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</si>
  <si>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</si>
  <si>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</si>
  <si>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</si>
  <si>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</si>
  <si>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</si>
  <si>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</si>
  <si>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</si>
  <si>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</si>
  <si>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</si>
  <si>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</si>
  <si>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</si>
  <si>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</si>
  <si>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</si>
  <si>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</si>
  <si>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</si>
  <si>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</si>
  <si>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</si>
  <si>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</si>
  <si>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</si>
  <si>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</si>
  <si>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</si>
  <si>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</si>
  <si>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</si>
  <si>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</si>
  <si>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</si>
  <si>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</si>
  <si>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</si>
  <si>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</si>
  <si>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</si>
  <si>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</si>
  <si>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</si>
  <si>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</si>
  <si>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</si>
  <si>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</si>
  <si>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</si>
  <si>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</si>
  <si>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</si>
  <si>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</si>
  <si>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</si>
  <si>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</si>
  <si>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</si>
  <si>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</si>
  <si>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</si>
  <si>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</si>
  <si>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</si>
  <si>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</si>
  <si>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</si>
  <si>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</si>
  <si>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</si>
  <si>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</si>
  <si>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</si>
  <si>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</si>
  <si>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</si>
  <si>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</si>
  <si>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</si>
  <si>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</si>
  <si>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</si>
  <si>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</si>
  <si>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</si>
  <si>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</si>
  <si>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</si>
  <si>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</si>
  <si>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</si>
  <si>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</si>
  <si>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</si>
  <si>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</si>
  <si>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</si>
  <si>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</si>
  <si>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</si>
  <si>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</si>
  <si>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</si>
  <si>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</si>
  <si>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</si>
  <si>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</si>
  <si>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</si>
  <si>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</si>
  <si>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</si>
  <si>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</si>
  <si>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</si>
  <si>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</si>
  <si>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</si>
  <si>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</si>
  <si>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</si>
  <si>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</si>
  <si>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</si>
  <si>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</si>
  <si>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</si>
  <si>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</si>
  <si>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</si>
  <si>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</si>
  <si>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</si>
  <si>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</si>
  <si>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</si>
  <si>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</si>
  <si>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</si>
  <si>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</si>
  <si>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</si>
  <si>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</si>
  <si>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</si>
  <si>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</si>
  <si>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</si>
  <si>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</si>
  <si>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</si>
  <si>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</si>
  <si>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</si>
  <si>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</si>
  <si>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</si>
  <si>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</si>
  <si>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</si>
  <si>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</si>
  <si>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</si>
  <si>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</si>
  <si>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</si>
  <si>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</si>
  <si>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</si>
  <si>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</si>
  <si>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</si>
  <si>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</si>
  <si>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</si>
  <si>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</si>
  <si>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</si>
  <si>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</si>
  <si>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</si>
  <si>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</si>
  <si>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</si>
  <si>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</si>
  <si>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</si>
  <si>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</si>
  <si>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</si>
  <si>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</si>
  <si>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</si>
  <si>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</si>
  <si>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</si>
  <si>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</si>
  <si>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</si>
  <si>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</si>
  <si>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</si>
  <si>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</si>
  <si>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</si>
  <si>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</si>
  <si>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</si>
  <si>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</si>
  <si>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</si>
  <si>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</si>
  <si>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</si>
  <si>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</si>
  <si>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</si>
  <si>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</si>
  <si>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</si>
  <si>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</si>
  <si>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</si>
  <si>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</si>
  <si>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</si>
  <si>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</si>
  <si>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</si>
  <si>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</si>
  <si>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</si>
  <si>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</si>
  <si>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</si>
  <si>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</si>
  <si>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</si>
  <si>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</si>
  <si>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</si>
  <si>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</si>
  <si>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</si>
  <si>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</si>
  <si>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</si>
  <si>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</si>
  <si>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</si>
  <si>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</si>
  <si>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</si>
  <si>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</si>
  <si>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</si>
  <si>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</si>
  <si>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</si>
  <si>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</si>
  <si>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</si>
  <si>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</si>
  <si>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</si>
  <si>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</si>
  <si>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</si>
  <si>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</si>
  <si>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</si>
  <si>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</si>
  <si>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</si>
  <si>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</si>
  <si>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</si>
  <si>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</si>
  <si>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</si>
  <si>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</si>
  <si>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</si>
  <si>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</si>
  <si>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</si>
  <si>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</si>
  <si>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</si>
  <si>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</si>
  <si>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</si>
  <si>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</si>
  <si>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</si>
  <si>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</si>
  <si>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</si>
  <si>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</si>
  <si>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</si>
  <si>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</si>
  <si>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</si>
  <si>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</si>
  <si>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</si>
  <si>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</si>
  <si>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</si>
  <si>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</si>
  <si>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</si>
  <si>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</si>
  <si>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</si>
  <si>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</si>
  <si>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</si>
  <si>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</si>
  <si>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</si>
  <si>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</si>
  <si>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</si>
  <si>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</si>
  <si>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</si>
  <si>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</si>
  <si>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</si>
  <si>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</si>
  <si>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</si>
  <si>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</si>
  <si>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</si>
  <si>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</si>
  <si>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</si>
  <si>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</si>
  <si>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</si>
  <si>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</si>
  <si>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</si>
  <si>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</si>
  <si>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</si>
  <si>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</si>
  <si>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</si>
  <si>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</si>
  <si>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</si>
  <si>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</si>
  <si>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</si>
  <si>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</si>
  <si>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</si>
  <si>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</si>
  <si>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</si>
  <si>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</si>
  <si>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</si>
  <si>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</si>
  <si>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</si>
  <si>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</si>
  <si>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</si>
  <si>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</si>
  <si>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</si>
  <si>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</si>
  <si>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</si>
  <si>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</si>
  <si>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</si>
  <si>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</si>
  <si>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</si>
  <si>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</si>
  <si>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</si>
  <si>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</si>
  <si>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</si>
  <si>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</si>
  <si>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</si>
  <si>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</si>
  <si>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</si>
  <si>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</si>
  <si>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</si>
  <si>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</si>
  <si>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</si>
  <si>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</si>
  <si>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</si>
  <si>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</si>
  <si>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</si>
  <si>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</si>
  <si>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</si>
  <si>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</si>
  <si>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</si>
  <si>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</si>
  <si>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</si>
  <si>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</si>
  <si>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</si>
  <si>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</si>
  <si>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</si>
  <si>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</si>
  <si>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</si>
  <si>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</si>
  <si>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</si>
  <si>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</si>
  <si>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</si>
  <si>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</si>
  <si>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</si>
  <si>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</si>
  <si>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</si>
  <si>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</si>
  <si>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</si>
  <si>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</si>
  <si>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</si>
  <si>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</si>
  <si>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</si>
  <si>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</si>
  <si>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</si>
  <si>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</si>
  <si>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</si>
  <si>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</si>
  <si>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</si>
  <si>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</si>
  <si>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</si>
  <si>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</si>
  <si>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</si>
  <si>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</si>
  <si>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</si>
  <si>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</si>
  <si>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</si>
  <si>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</si>
  <si>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</si>
  <si>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</si>
  <si>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</si>
  <si>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</si>
  <si>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</si>
  <si>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</si>
  <si>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</si>
  <si>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</si>
  <si>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</si>
  <si>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</si>
  <si>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</si>
  <si>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</si>
  <si>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</si>
  <si>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</si>
  <si>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</si>
  <si>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</si>
  <si>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</si>
  <si>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</si>
  <si>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</si>
  <si>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</si>
  <si>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</si>
  <si>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</si>
  <si>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</si>
  <si>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</si>
  <si>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</si>
  <si>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</si>
  <si>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</si>
  <si>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</si>
  <si>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</si>
  <si>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</si>
  <si>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</si>
  <si>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</si>
  <si>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</si>
  <si>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</si>
  <si>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</si>
  <si>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</si>
  <si>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</si>
  <si>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</si>
  <si>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</si>
  <si>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</si>
  <si>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</si>
  <si>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</si>
  <si>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</si>
  <si>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</si>
  <si>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</si>
  <si>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</si>
  <si>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</si>
  <si>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</si>
  <si>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</si>
  <si>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</si>
  <si>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</si>
  <si>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</si>
  <si>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</si>
  <si>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</si>
  <si>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</si>
  <si>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</si>
  <si>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</si>
  <si>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</si>
  <si>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</si>
  <si>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</si>
  <si>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</si>
  <si>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</si>
  <si>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</si>
  <si>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</si>
  <si>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</si>
  <si>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</si>
  <si>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</si>
  <si>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</si>
  <si>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</si>
  <si>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</si>
  <si>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</si>
  <si>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</si>
  <si>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</si>
  <si>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</si>
  <si>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</si>
  <si>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</si>
  <si>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</si>
  <si>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</si>
  <si>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</si>
  <si>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</si>
  <si>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</si>
  <si>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</si>
  <si>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</si>
  <si>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</si>
  <si>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</si>
  <si>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</si>
  <si>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</si>
  <si>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</si>
  <si>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</si>
  <si>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</si>
  <si>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</si>
  <si>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</si>
  <si>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</si>
  <si>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</si>
  <si>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</si>
  <si>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</si>
  <si>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</si>
  <si>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</si>
  <si>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</si>
  <si>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</si>
  <si>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</si>
  <si>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</si>
  <si>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</si>
  <si>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</si>
  <si>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</si>
  <si>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</si>
  <si>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</si>
  <si>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</si>
  <si>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</si>
  <si>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</si>
  <si>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</si>
  <si>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</si>
  <si>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</si>
  <si>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</si>
  <si>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</si>
  <si>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</si>
  <si>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</si>
  <si>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</si>
  <si>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</si>
  <si>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</si>
  <si>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</si>
  <si>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</si>
  <si>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</si>
  <si>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</si>
  <si>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</si>
  <si>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</si>
  <si>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</si>
  <si>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</si>
  <si>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</si>
  <si>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</si>
  <si>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</si>
  <si>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</si>
  <si>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</si>
  <si>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</si>
  <si>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</si>
  <si>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</si>
  <si>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</si>
  <si>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</si>
  <si>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</si>
  <si>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</si>
  <si>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</si>
  <si>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</si>
  <si>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</si>
  <si>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</si>
  <si>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</si>
  <si>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</si>
  <si>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</si>
  <si>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</si>
  <si>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</si>
  <si>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</si>
  <si>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</si>
  <si>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</si>
  <si>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</si>
  <si>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</si>
  <si>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</si>
  <si>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</si>
  <si>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</si>
  <si>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</si>
  <si>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</si>
  <si>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</si>
  <si>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</si>
  <si>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</si>
  <si>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</si>
  <si>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</si>
  <si>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</si>
  <si>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</si>
  <si>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</si>
  <si>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</si>
  <si>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</si>
  <si>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</si>
  <si>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</si>
  <si>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</si>
  <si>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</si>
  <si>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</si>
  <si>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</si>
  <si>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</si>
  <si>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</si>
  <si>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</si>
  <si>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</si>
  <si>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</si>
  <si>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</si>
  <si>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</si>
  <si>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</si>
  <si>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</si>
  <si>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</si>
  <si>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</si>
  <si>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</si>
  <si>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</si>
  <si>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</si>
  <si>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</si>
  <si>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</si>
  <si>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</si>
  <si>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</si>
  <si>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</si>
  <si>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</si>
  <si>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</si>
  <si>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</si>
  <si>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</si>
  <si>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</si>
  <si>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</si>
  <si>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</si>
  <si>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</si>
  <si>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</si>
  <si>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</si>
  <si>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</si>
  <si>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</si>
  <si>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</si>
  <si>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</si>
  <si>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</si>
  <si>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</si>
  <si>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</si>
  <si>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</si>
  <si>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</si>
  <si>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</si>
  <si>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</si>
  <si>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</si>
  <si>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</si>
  <si>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</si>
  <si>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</si>
  <si>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</si>
  <si>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</si>
  <si>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</si>
  <si>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</si>
  <si>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</si>
  <si>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</si>
  <si>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</si>
  <si>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</si>
  <si>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</si>
  <si>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</si>
  <si>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</si>
  <si>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</si>
  <si>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</si>
  <si>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</si>
  <si>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</si>
  <si>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</si>
  <si>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</si>
  <si>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</si>
  <si>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</si>
  <si>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</si>
  <si>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</si>
  <si>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</si>
  <si>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</si>
  <si>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</si>
  <si>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</si>
  <si>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</si>
  <si>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</si>
  <si>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</si>
  <si>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</si>
  <si>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</si>
  <si>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</si>
  <si>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</si>
  <si>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</si>
  <si>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</si>
  <si>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</si>
  <si>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</si>
  <si>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</si>
  <si>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</si>
  <si>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</si>
  <si>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</si>
  <si>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</si>
  <si>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</si>
  <si>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</si>
  <si>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</si>
  <si>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</si>
  <si>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</si>
  <si>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</si>
  <si>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</si>
  <si>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</si>
  <si>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</si>
  <si>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</si>
  <si>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</si>
  <si>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</si>
  <si>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</si>
  <si>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</si>
  <si>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</si>
  <si>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</si>
  <si>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</si>
  <si>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</si>
  <si>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</si>
  <si>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</si>
  <si>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</si>
  <si>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</si>
  <si>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</si>
  <si>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</si>
  <si>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</si>
  <si>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</si>
  <si>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</si>
  <si>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</si>
  <si>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</si>
  <si>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</si>
  <si>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</si>
  <si>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</si>
  <si>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</si>
  <si>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</si>
  <si>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</si>
  <si>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</si>
  <si>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</si>
  <si>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</si>
  <si>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</si>
  <si>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</si>
  <si>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</si>
  <si>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</si>
  <si>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</si>
  <si>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</si>
  <si>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</si>
  <si>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</si>
  <si>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</si>
  <si>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</si>
  <si>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</si>
  <si>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</si>
  <si>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</si>
  <si>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</si>
  <si>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</si>
  <si>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</si>
  <si>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</si>
  <si>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</si>
  <si>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</si>
  <si>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</si>
  <si>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</si>
  <si>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</si>
  <si>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</si>
  <si>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</si>
  <si>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</si>
  <si>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</si>
  <si>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</si>
  <si>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</si>
  <si>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</si>
  <si>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</si>
  <si>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</si>
  <si>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</si>
  <si>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</si>
  <si>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</si>
  <si>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</si>
  <si>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</si>
  <si>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</si>
  <si>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</si>
  <si>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</si>
  <si>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</si>
  <si>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</si>
  <si>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</si>
  <si>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</si>
  <si>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</si>
  <si>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</si>
  <si>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</si>
  <si>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</si>
  <si>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</si>
  <si>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</si>
  <si>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</si>
  <si>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</si>
  <si>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</si>
  <si>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</si>
  <si>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</si>
  <si>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</si>
  <si>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</si>
  <si>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</si>
  <si>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</si>
  <si>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</si>
  <si>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</si>
  <si>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</si>
  <si>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</si>
  <si>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</si>
  <si>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</si>
  <si>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</si>
  <si>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</si>
  <si>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</si>
  <si>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</si>
  <si>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</si>
  <si>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</si>
  <si>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</si>
  <si>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</si>
  <si>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</si>
  <si>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</si>
  <si>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</si>
  <si>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</si>
  <si>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</si>
  <si>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</si>
  <si>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</si>
  <si>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</si>
  <si>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</si>
  <si>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</si>
  <si>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</si>
  <si>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</si>
  <si>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</si>
  <si>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</si>
  <si>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</si>
  <si>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</si>
  <si>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</si>
  <si>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</si>
  <si>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</si>
  <si>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</si>
  <si>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</si>
  <si>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</si>
  <si>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</si>
  <si>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</si>
  <si>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</si>
  <si>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</si>
  <si>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</si>
  <si>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</si>
  <si>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</si>
  <si>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</si>
  <si>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</si>
  <si>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</si>
  <si>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</si>
  <si>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</si>
  <si>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</si>
  <si>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</si>
  <si>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</si>
  <si>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</si>
  <si>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</si>
  <si>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</si>
  <si>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</si>
  <si>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</si>
  <si>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</si>
  <si>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</si>
  <si>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</si>
  <si>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</si>
  <si>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</si>
  <si>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</si>
  <si>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</si>
  <si>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</si>
  <si>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</si>
  <si>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</si>
  <si>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</si>
  <si>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</si>
  <si>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</si>
  <si>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</si>
  <si>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</si>
  <si>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</si>
  <si>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</si>
  <si>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</si>
  <si>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</si>
  <si>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</si>
  <si>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</si>
  <si>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</si>
  <si>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</si>
  <si>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</si>
  <si>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</si>
  <si>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</si>
  <si>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</si>
  <si>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</si>
  <si>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</si>
  <si>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</si>
  <si>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</si>
  <si>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</si>
  <si>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</si>
  <si>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</si>
  <si>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</si>
  <si>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</si>
  <si>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</si>
  <si>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</si>
  <si>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</si>
  <si>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</si>
  <si>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</si>
  <si>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</si>
  <si>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</si>
  <si>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</si>
  <si>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</si>
  <si>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</si>
  <si>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</si>
  <si>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</si>
  <si>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</si>
  <si>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</si>
  <si>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</si>
  <si>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</si>
  <si>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</si>
  <si>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</si>
  <si>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</si>
  <si>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</si>
  <si>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</si>
  <si>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</si>
  <si>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</si>
  <si>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</si>
  <si>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</si>
  <si>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</si>
  <si>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</si>
  <si>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</si>
  <si>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</si>
  <si>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</si>
  <si>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</si>
  <si>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</si>
  <si>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</si>
  <si>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</si>
  <si>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</si>
  <si>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</si>
  <si>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</si>
  <si>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</si>
  <si>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</si>
  <si>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</si>
  <si>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</si>
  <si>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</si>
  <si>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</si>
  <si>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</si>
  <si>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</si>
  <si>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</si>
  <si>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</si>
  <si>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</si>
  <si>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</si>
  <si>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</si>
  <si>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</si>
  <si>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</si>
  <si>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</si>
  <si>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</si>
  <si>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</si>
  <si>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</si>
  <si>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</si>
  <si>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</si>
  <si>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</si>
  <si>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</si>
  <si>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</si>
  <si>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</si>
  <si>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</si>
  <si>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</si>
  <si>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</si>
  <si>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</si>
  <si>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</si>
  <si>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</si>
  <si>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</si>
  <si>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</si>
  <si>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</si>
  <si>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</si>
  <si>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</si>
  <si>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</si>
  <si>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</si>
  <si>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</si>
  <si>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</si>
  <si>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</si>
  <si>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</si>
  <si>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</si>
  <si>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</si>
  <si>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</si>
  <si>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</si>
  <si>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</si>
  <si>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</si>
  <si>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</si>
  <si>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</si>
  <si>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</si>
  <si>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</si>
  <si>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</si>
  <si>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</si>
  <si>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</si>
  <si>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</si>
  <si>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</si>
  <si>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</si>
  <si>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</si>
  <si>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</si>
  <si>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</si>
  <si>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</si>
  <si>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</si>
  <si>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</si>
  <si>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</si>
  <si>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</si>
  <si>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</si>
  <si>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</si>
  <si>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</si>
  <si>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</si>
  <si>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</si>
  <si>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</si>
  <si>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</si>
  <si>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</si>
  <si>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</si>
  <si>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</si>
  <si>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</si>
  <si>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</si>
  <si>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</si>
  <si>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</si>
  <si>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</si>
  <si>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</si>
  <si>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</si>
  <si>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</si>
  <si>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</si>
  <si>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</si>
  <si>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</si>
  <si>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</si>
  <si>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</si>
  <si>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</si>
  <si>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</si>
  <si>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</si>
  <si>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</si>
  <si>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</si>
  <si>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</si>
  <si>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</si>
  <si>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</si>
  <si>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</si>
  <si>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</si>
  <si>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</si>
  <si>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</si>
  <si>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</si>
  <si>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</si>
  <si>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</si>
  <si>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</si>
  <si>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</si>
  <si>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</si>
  <si>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</si>
  <si>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</si>
  <si>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</si>
  <si>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</si>
  <si>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</si>
  <si>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</si>
  <si>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</si>
  <si>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</si>
  <si>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</si>
  <si>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</si>
  <si>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</si>
  <si>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</si>
  <si>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</si>
  <si>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</si>
  <si>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</si>
  <si>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</si>
  <si>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</si>
  <si>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</si>
  <si>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</si>
  <si>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</si>
  <si>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</si>
  <si>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</si>
  <si>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</si>
  <si>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</si>
  <si>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</si>
  <si>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</si>
  <si>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</si>
  <si>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</si>
  <si>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</si>
  <si>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</si>
  <si>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</si>
  <si>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</si>
  <si>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</si>
  <si>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</si>
  <si>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</si>
  <si>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</si>
  <si>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</si>
  <si>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</si>
  <si>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</si>
  <si>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</si>
  <si>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</si>
  <si>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</si>
  <si>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</si>
  <si>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</si>
  <si>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</si>
  <si>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</si>
  <si>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</si>
  <si>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</si>
  <si>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</si>
  <si>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</si>
  <si>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</si>
  <si>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</si>
  <si>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</si>
  <si>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</si>
  <si>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</si>
  <si>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</si>
  <si>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</si>
  <si>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</si>
  <si>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</si>
  <si>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</si>
  <si>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</si>
  <si>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</si>
  <si>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</si>
  <si>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</si>
  <si>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</si>
  <si>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</si>
  <si>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</si>
  <si>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</si>
  <si>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</si>
  <si>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</si>
  <si>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</si>
  <si>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</si>
  <si>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</si>
  <si>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</si>
  <si>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</si>
  <si>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</si>
  <si>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</si>
  <si>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</si>
  <si>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</si>
  <si>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</si>
  <si>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</si>
  <si>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</si>
  <si>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</si>
  <si>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</si>
  <si>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</si>
  <si>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</si>
  <si>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</si>
  <si>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</si>
  <si>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</si>
  <si>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</si>
  <si>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</si>
  <si>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</si>
  <si>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</si>
  <si>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</si>
  <si>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</si>
  <si>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</si>
  <si>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</si>
  <si>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</si>
  <si>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</si>
  <si>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</si>
  <si>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</si>
  <si>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</si>
  <si>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</si>
  <si>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</si>
  <si>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</si>
  <si>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</si>
  <si>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</si>
  <si>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</si>
  <si>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</si>
  <si>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</si>
  <si>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</si>
  <si>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</si>
  <si>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</si>
  <si>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</si>
  <si>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</si>
  <si>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</si>
  <si>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</si>
  <si>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</si>
  <si>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</si>
  <si>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</si>
  <si>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</si>
  <si>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</si>
  <si>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</si>
  <si>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</si>
  <si>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</si>
  <si>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</si>
  <si>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</si>
  <si>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</si>
  <si>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</si>
  <si>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</si>
  <si>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</si>
  <si>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</si>
  <si>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</si>
  <si>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</si>
  <si>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</si>
  <si>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</si>
  <si>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</si>
  <si>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</si>
  <si>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</si>
  <si>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</si>
  <si>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</si>
  <si>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</si>
  <si>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</si>
  <si>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</si>
  <si>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</si>
  <si>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</si>
  <si>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</si>
  <si>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</si>
  <si>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</si>
  <si>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</si>
  <si>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</si>
  <si>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</si>
  <si>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</si>
  <si>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</si>
  <si>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</si>
  <si>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</si>
  <si>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</si>
  <si>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</si>
  <si>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</si>
  <si>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</si>
  <si>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</si>
  <si>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</si>
  <si>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</si>
  <si>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</si>
  <si>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</si>
  <si>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</si>
  <si>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</si>
  <si>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</si>
  <si>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</si>
  <si>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</si>
  <si>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</si>
  <si>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</si>
  <si>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</si>
  <si>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</si>
  <si>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</si>
  <si>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</si>
  <si>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</si>
  <si>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</si>
  <si>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</si>
  <si>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</si>
  <si>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</si>
  <si>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</si>
  <si>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</si>
  <si>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</si>
  <si>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</si>
  <si>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</si>
  <si>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</si>
  <si>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</si>
  <si>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</si>
  <si>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</si>
  <si>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</si>
  <si>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</si>
  <si>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</si>
  <si>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</si>
  <si>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</si>
  <si>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</si>
  <si>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</si>
  <si>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</si>
  <si>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</si>
  <si>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</si>
  <si>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</si>
  <si>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</si>
  <si>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</si>
  <si>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</si>
  <si>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</si>
  <si>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</si>
  <si>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</si>
  <si>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</si>
  <si>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</si>
  <si>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</si>
  <si>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</si>
  <si>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</si>
  <si>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</si>
  <si>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</si>
  <si>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</si>
  <si>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</si>
  <si>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</si>
  <si>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</si>
  <si>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</si>
  <si>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</si>
  <si>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</si>
  <si>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</si>
  <si>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</si>
  <si>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</si>
  <si>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</si>
  <si>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</si>
  <si>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</si>
  <si>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</si>
  <si>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</si>
  <si>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</si>
  <si>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</si>
  <si>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</si>
  <si>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</si>
  <si>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</si>
  <si>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</si>
  <si>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</si>
  <si>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</si>
  <si>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</si>
  <si>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</si>
  <si>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</si>
  <si>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</si>
  <si>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</si>
  <si>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</si>
  <si>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</si>
  <si>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</si>
  <si>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</si>
  <si>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</si>
  <si>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</si>
  <si>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</si>
  <si>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</si>
  <si>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</si>
  <si>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</si>
  <si>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</si>
  <si>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</si>
  <si>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</si>
  <si>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</si>
  <si>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</si>
  <si>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</si>
  <si>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</si>
  <si>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</si>
  <si>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</si>
  <si>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</si>
  <si>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</si>
  <si>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</si>
  <si>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</si>
  <si>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</si>
  <si>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</si>
  <si>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</si>
  <si>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</si>
  <si>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</si>
  <si>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</si>
  <si>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</si>
  <si>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</si>
  <si>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</si>
  <si>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</si>
  <si>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</si>
  <si>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</si>
  <si>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</si>
  <si>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</si>
  <si>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</si>
  <si>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</si>
  <si>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</si>
  <si>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</si>
  <si>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</si>
  <si>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</si>
  <si>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</si>
  <si>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</si>
  <si>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</si>
  <si>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</si>
  <si>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</si>
  <si>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</si>
  <si>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</si>
  <si>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</si>
  <si>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</si>
  <si>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</si>
  <si>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</si>
  <si>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</si>
  <si>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</si>
  <si>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</si>
  <si>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</si>
  <si>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</si>
  <si>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</si>
  <si>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</si>
  <si>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</si>
  <si>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</si>
  <si>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</si>
  <si>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</si>
  <si>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</si>
  <si>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</si>
  <si>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</si>
  <si>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</si>
  <si>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</si>
  <si>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</si>
  <si>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</si>
  <si>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</si>
  <si>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</si>
  <si>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</si>
  <si>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</si>
  <si>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</si>
  <si>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</si>
  <si>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</si>
  <si>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</si>
  <si>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</si>
  <si>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</si>
  <si>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</si>
  <si>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</si>
  <si>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</si>
  <si>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</si>
  <si>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</si>
  <si>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</si>
  <si>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</si>
  <si>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</si>
  <si>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</si>
  <si>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</si>
  <si>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</si>
  <si>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</si>
  <si>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</si>
  <si>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</si>
  <si>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</si>
  <si>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</si>
  <si>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</si>
  <si>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</si>
  <si>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</si>
  <si>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</si>
  <si>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</si>
  <si>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</si>
  <si>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</si>
  <si>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</si>
  <si>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</si>
  <si>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</si>
  <si>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</si>
  <si>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</si>
  <si>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</si>
  <si>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</si>
  <si>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</si>
  <si>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</si>
  <si>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</si>
  <si>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</si>
  <si>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</si>
  <si>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</si>
  <si>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</si>
  <si>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</si>
  <si>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</si>
  <si>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</si>
  <si>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</si>
  <si>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</si>
  <si>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</si>
  <si>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</si>
  <si>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</si>
  <si>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</si>
  <si>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</si>
  <si>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</si>
  <si>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</si>
  <si>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</si>
  <si>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</si>
  <si>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</si>
  <si>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</si>
  <si>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</si>
  <si>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</si>
  <si>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</si>
  <si>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</si>
  <si>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</si>
  <si>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</si>
  <si>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</si>
  <si>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</si>
  <si>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</si>
  <si>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</si>
  <si>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</si>
  <si>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</si>
  <si>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</si>
  <si>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</si>
  <si>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</si>
  <si>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</si>
  <si>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</si>
  <si>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</si>
  <si>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</si>
  <si>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</si>
  <si>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</si>
  <si>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</si>
  <si>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</si>
  <si>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</si>
  <si>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</si>
  <si>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</si>
  <si>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</si>
  <si>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</si>
  <si>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</si>
  <si>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</si>
  <si>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</si>
  <si>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</si>
  <si>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</si>
  <si>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</si>
  <si>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</si>
  <si>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</si>
  <si>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</si>
  <si>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</si>
  <si>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</si>
  <si>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</si>
  <si>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</si>
  <si>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</si>
  <si>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</si>
  <si>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</si>
  <si>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</si>
  <si>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</si>
  <si>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</si>
  <si>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</si>
  <si>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</si>
  <si>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</si>
  <si>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</si>
  <si>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</si>
  <si>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</si>
  <si>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</si>
  <si>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</si>
  <si>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</si>
  <si>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</si>
  <si>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</si>
  <si>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</si>
  <si>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</si>
  <si>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</si>
  <si>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</si>
  <si>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</si>
  <si>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</si>
  <si>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</si>
  <si>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</si>
  <si>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</si>
  <si>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</si>
  <si>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</si>
  <si>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</si>
  <si>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</si>
  <si>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</si>
  <si>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</si>
  <si>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</si>
  <si>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</si>
  <si>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</si>
  <si>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</si>
  <si>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</si>
  <si>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</si>
  <si>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</si>
  <si>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</si>
  <si>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</si>
  <si>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</si>
  <si>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</si>
  <si>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</si>
  <si>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</si>
  <si>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</si>
  <si>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</si>
  <si>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</si>
  <si>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</si>
  <si>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</si>
  <si>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</si>
  <si>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</si>
  <si>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</si>
  <si>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</si>
  <si>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</si>
  <si>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</si>
  <si>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</si>
  <si>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</si>
  <si>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</si>
  <si>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</si>
  <si>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</si>
  <si>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</si>
  <si>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</si>
  <si>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</si>
  <si>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</si>
  <si>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</si>
  <si>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</si>
  <si>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</si>
  <si>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</si>
  <si>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</si>
  <si>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</si>
  <si>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</si>
  <si>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</si>
  <si>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</si>
  <si>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</si>
  <si>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</si>
  <si>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</si>
  <si>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</si>
  <si>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</si>
  <si>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</si>
  <si>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</si>
  <si>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</si>
  <si>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</si>
  <si>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</si>
  <si>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</si>
  <si>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</si>
  <si>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</si>
  <si>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</si>
  <si>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</si>
  <si>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</si>
  <si>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</si>
  <si>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</si>
  <si>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</si>
  <si>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</si>
  <si>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</si>
  <si>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</si>
  <si>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</si>
  <si>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</si>
  <si>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</si>
  <si>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</si>
  <si>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</si>
  <si>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</si>
  <si>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</si>
  <si>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</si>
  <si>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</si>
  <si>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</si>
  <si>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</si>
  <si>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</si>
  <si>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</si>
  <si>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</si>
  <si>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</si>
  <si>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</si>
  <si>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</si>
  <si>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</si>
  <si>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</si>
  <si>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</si>
  <si>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</si>
  <si>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</si>
  <si>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</si>
  <si>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</si>
  <si>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</si>
  <si>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</si>
  <si>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</si>
  <si>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</si>
  <si>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</si>
  <si>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</si>
  <si>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</si>
  <si>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</si>
  <si>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</si>
  <si>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</si>
  <si>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</si>
  <si>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</si>
  <si>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</si>
  <si>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</si>
  <si>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</si>
  <si>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</si>
  <si>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</si>
  <si>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</si>
  <si>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</si>
  <si>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</si>
  <si>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</si>
  <si>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</si>
  <si>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</si>
  <si>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</si>
  <si>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</si>
  <si>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</si>
  <si>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</si>
  <si>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</si>
  <si>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</si>
  <si>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</si>
  <si>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</si>
  <si>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</si>
  <si>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</si>
  <si>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</si>
  <si>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</si>
  <si>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</si>
  <si>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</si>
  <si>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</si>
  <si>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</si>
  <si>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</si>
  <si>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</si>
  <si>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</si>
  <si>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</si>
  <si>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</si>
  <si>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</si>
  <si>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</si>
  <si>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</si>
  <si>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</si>
  <si>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</si>
  <si>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</si>
  <si>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</si>
  <si>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</si>
  <si>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</si>
  <si>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</si>
  <si>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</si>
  <si>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</si>
  <si>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</si>
  <si>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</si>
  <si>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</si>
  <si>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</si>
  <si>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</si>
  <si>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</si>
  <si>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</si>
  <si>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</si>
  <si>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</si>
  <si>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</si>
  <si>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</si>
  <si>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</si>
  <si>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</si>
  <si>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</si>
  <si>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</si>
  <si>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</si>
  <si>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</si>
  <si>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</si>
  <si>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</si>
  <si>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</si>
  <si>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</si>
  <si>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</si>
  <si>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</si>
  <si>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</si>
  <si>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</si>
  <si>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</si>
  <si>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</si>
  <si>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</si>
  <si>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</si>
  <si>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</si>
  <si>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</si>
  <si>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</si>
  <si>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</si>
  <si>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</si>
  <si>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</si>
  <si>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</si>
  <si>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</si>
  <si>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</si>
  <si>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</si>
  <si>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</si>
  <si>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</si>
  <si>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</si>
  <si>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</si>
  <si>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</si>
  <si>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</si>
  <si>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</si>
  <si>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</si>
  <si>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</si>
  <si>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</si>
  <si>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</si>
  <si>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</si>
  <si>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</si>
  <si>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</si>
  <si>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</si>
  <si>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</si>
  <si>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</si>
  <si>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</si>
  <si>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</si>
  <si>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</si>
  <si>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</si>
  <si>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</si>
  <si>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</si>
  <si>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</si>
  <si>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</si>
  <si>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</si>
  <si>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</si>
  <si>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</si>
  <si>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</si>
  <si>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</si>
  <si>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</si>
  <si>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</si>
  <si>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</si>
  <si>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</si>
  <si>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</si>
  <si>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</si>
  <si>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</si>
  <si>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</si>
  <si>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</si>
  <si>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</si>
  <si>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</si>
  <si>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</si>
  <si>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</si>
  <si>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</si>
  <si>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</si>
  <si>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</si>
  <si>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</si>
  <si>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</si>
  <si>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</si>
  <si>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</si>
  <si>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</si>
  <si>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</si>
  <si>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</si>
  <si>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</si>
  <si>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</si>
  <si>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</si>
  <si>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</si>
  <si>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</si>
  <si>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</si>
  <si>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</si>
  <si>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</si>
  <si>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</si>
  <si>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</si>
  <si>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</si>
  <si>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</si>
  <si>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</si>
  <si>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</si>
  <si>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</si>
  <si>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</si>
  <si>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</si>
  <si>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</si>
  <si>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</si>
  <si>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</si>
  <si>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</si>
  <si>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</si>
  <si>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</si>
  <si>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</si>
  <si>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</si>
  <si>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</si>
  <si>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</si>
  <si>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</si>
  <si>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</si>
  <si>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</si>
  <si>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</si>
  <si>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</si>
  <si>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</si>
  <si>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</si>
  <si>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</si>
  <si>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</si>
  <si>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</si>
  <si>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</si>
  <si>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</si>
  <si>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</si>
  <si>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</si>
  <si>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</si>
  <si>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</si>
  <si>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</si>
  <si>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</si>
  <si>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</si>
  <si>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</si>
  <si>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</si>
  <si>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</si>
  <si>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</si>
  <si>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</si>
  <si>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</si>
  <si>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</si>
  <si>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</si>
  <si>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</si>
  <si>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</si>
  <si>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</si>
  <si>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</si>
  <si>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</si>
  <si>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</si>
  <si>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</si>
  <si>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</si>
  <si>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</si>
  <si>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</si>
  <si>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</si>
  <si>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</si>
  <si>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</si>
  <si>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</si>
  <si>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</si>
  <si>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</si>
  <si>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</si>
  <si>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</si>
  <si>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</si>
  <si>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</si>
  <si>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</si>
  <si>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</si>
  <si>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</si>
  <si>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</si>
  <si>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</si>
  <si>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</si>
  <si>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</si>
  <si>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</si>
  <si>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</si>
  <si>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</si>
  <si>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</si>
  <si>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</si>
  <si>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</si>
  <si>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</si>
  <si>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</si>
  <si>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</si>
  <si>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</si>
  <si>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</si>
  <si>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</si>
  <si>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</si>
  <si>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</si>
  <si>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</si>
  <si>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</si>
  <si>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</si>
  <si>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</si>
  <si>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</si>
  <si>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</si>
  <si>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</si>
  <si>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</si>
  <si>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</si>
  <si>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</si>
  <si>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</si>
  <si>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</si>
  <si>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</si>
  <si>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</si>
  <si>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</si>
  <si>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</si>
  <si>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</si>
  <si>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</si>
  <si>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</si>
  <si>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</si>
  <si>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</si>
  <si>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</si>
  <si>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</si>
  <si>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</si>
  <si>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</si>
  <si>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</si>
  <si>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</si>
  <si>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</si>
  <si>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</si>
  <si>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</si>
  <si>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</si>
  <si>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</si>
  <si>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</si>
  <si>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</si>
  <si>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</si>
  <si>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</si>
  <si>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</si>
  <si>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</si>
  <si>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</si>
  <si>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</si>
  <si>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</si>
  <si>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</si>
  <si>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</si>
  <si>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</si>
  <si>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</si>
  <si>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</si>
  <si>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</si>
  <si>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</si>
  <si>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</si>
  <si>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</si>
  <si>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</si>
  <si>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</si>
  <si>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</si>
  <si>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</si>
  <si>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</si>
  <si>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</si>
  <si>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</si>
  <si>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</si>
  <si>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</si>
  <si>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</si>
  <si>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</si>
  <si>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</si>
  <si>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</si>
  <si>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</si>
  <si>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</si>
  <si>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</si>
  <si>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</si>
  <si>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</si>
  <si>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</si>
  <si>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</si>
  <si>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</si>
  <si>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</si>
  <si>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</si>
  <si>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</si>
  <si>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</si>
  <si>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</si>
  <si>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</si>
  <si>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</si>
  <si>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</si>
  <si>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</si>
  <si>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</si>
  <si>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</si>
  <si>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</si>
  <si>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</si>
  <si>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</si>
  <si>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</si>
  <si>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</si>
  <si>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</si>
  <si>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</si>
  <si>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</si>
  <si>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</si>
  <si>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</si>
  <si>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</si>
  <si>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</si>
  <si>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</si>
  <si>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</si>
  <si>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</si>
  <si>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</si>
  <si>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</si>
  <si>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</si>
  <si>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</si>
  <si>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</si>
  <si>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</si>
  <si>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</si>
  <si>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</si>
  <si>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</si>
  <si>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</si>
  <si>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</si>
  <si>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</si>
  <si>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</si>
  <si>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</si>
  <si>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</si>
  <si>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</si>
  <si>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</si>
  <si>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</si>
  <si>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</si>
  <si>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</si>
  <si>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</si>
  <si>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</si>
  <si>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</si>
  <si>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</si>
  <si>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</si>
  <si>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</si>
  <si>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</si>
  <si>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</si>
  <si>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</si>
  <si>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</si>
  <si>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</si>
  <si>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</si>
  <si>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</si>
  <si>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</si>
  <si>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</si>
  <si>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</si>
  <si>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</si>
  <si>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</si>
  <si>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</si>
  <si>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</si>
  <si>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</si>
  <si>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</si>
  <si>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</si>
  <si>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</si>
  <si>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</si>
  <si>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</si>
  <si>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</si>
  <si>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</si>
  <si>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</si>
  <si>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</si>
  <si>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</si>
  <si>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</si>
  <si>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</si>
  <si>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</si>
  <si>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</si>
  <si>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</si>
  <si>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</si>
  <si>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</si>
  <si>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</si>
  <si>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</si>
  <si>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</si>
  <si>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</si>
  <si>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</si>
  <si>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</si>
  <si>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</si>
  <si>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</si>
  <si>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</si>
  <si>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</si>
  <si>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</si>
  <si>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</si>
  <si>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</si>
  <si>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</si>
  <si>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</si>
  <si>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</si>
  <si>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</si>
  <si>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</si>
  <si>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</si>
  <si>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</si>
  <si>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</si>
  <si>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</si>
  <si>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</si>
  <si>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</si>
  <si>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</si>
  <si>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</si>
  <si>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</si>
  <si>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</si>
  <si>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</si>
  <si>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</si>
  <si>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</si>
  <si>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</si>
  <si>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</si>
  <si>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</si>
  <si>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</si>
  <si>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</si>
  <si>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</si>
  <si>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</si>
  <si>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</si>
  <si>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</si>
  <si>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</si>
  <si>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</si>
  <si>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</si>
  <si>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</si>
  <si>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</si>
  <si>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</si>
  <si>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</si>
  <si>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</si>
  <si>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</si>
  <si>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</si>
  <si>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</si>
  <si>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</si>
  <si>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</si>
  <si>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</si>
  <si>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</si>
  <si>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</si>
  <si>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</si>
  <si>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</si>
  <si>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</si>
  <si>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</si>
  <si>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</si>
  <si>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</si>
  <si>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</si>
  <si>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</si>
  <si>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</si>
  <si>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</si>
  <si>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</si>
  <si>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</si>
  <si>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</si>
  <si>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</si>
  <si>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</si>
  <si>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</si>
  <si>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</si>
  <si>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</si>
  <si>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</si>
  <si>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</si>
  <si>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</si>
  <si>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</si>
  <si>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</si>
  <si>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</si>
  <si>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</si>
  <si>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</si>
  <si>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</si>
  <si>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</si>
  <si>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</si>
  <si>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</si>
  <si>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</si>
  <si>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</si>
  <si>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</si>
  <si>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</si>
  <si>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</si>
  <si>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</si>
  <si>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</si>
  <si>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</si>
  <si>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</si>
  <si>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</si>
  <si>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</si>
  <si>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</si>
  <si>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</si>
  <si>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</si>
  <si>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</si>
  <si>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</si>
  <si>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</si>
  <si>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</si>
  <si>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</si>
  <si>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</si>
  <si>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</si>
  <si>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</si>
  <si>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</si>
  <si>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</si>
  <si>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</si>
  <si>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</si>
  <si>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</si>
  <si>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</si>
  <si>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</si>
  <si>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</si>
  <si>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</si>
  <si>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</si>
  <si>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</si>
  <si>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</si>
  <si>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</si>
  <si>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</si>
  <si>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</si>
  <si>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</si>
  <si>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</si>
  <si>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</si>
  <si>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</si>
  <si>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</si>
  <si>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</si>
  <si>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</si>
  <si>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</si>
  <si>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</si>
  <si>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</si>
  <si>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</si>
  <si>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</si>
  <si>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</si>
  <si>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</si>
  <si>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</si>
  <si>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</si>
  <si>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</si>
  <si>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</si>
  <si>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</si>
  <si>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</si>
  <si>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</si>
  <si>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</si>
  <si>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</si>
  <si>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</si>
  <si>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</si>
  <si>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</si>
  <si>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</si>
  <si>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</si>
  <si>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</si>
  <si>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</si>
  <si>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</si>
  <si>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</si>
  <si>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</si>
  <si>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</si>
  <si>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</si>
  <si>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</si>
  <si>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</si>
  <si>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</si>
  <si>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</si>
  <si>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</si>
  <si>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</si>
  <si>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</si>
  <si>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</si>
  <si>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</si>
  <si>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</si>
  <si>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</si>
  <si>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</si>
  <si>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</si>
  <si>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</si>
  <si>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</si>
  <si>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</si>
  <si>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</si>
  <si>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</si>
  <si>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</si>
  <si>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</si>
  <si>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</si>
  <si>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</si>
  <si>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</si>
  <si>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</si>
  <si>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</si>
  <si>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</si>
  <si>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</si>
  <si>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</si>
  <si>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</si>
  <si>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</si>
  <si>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</si>
  <si>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</si>
  <si>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</si>
  <si>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</si>
  <si>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</si>
  <si>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</si>
  <si>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</si>
  <si>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</si>
  <si>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</si>
  <si>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</si>
  <si>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</si>
  <si>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</si>
  <si>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</si>
  <si>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</si>
  <si>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</si>
  <si>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</si>
  <si>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</si>
  <si>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</si>
  <si>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</si>
  <si>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</si>
  <si>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</si>
  <si>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</si>
  <si>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</si>
  <si>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</si>
  <si>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</si>
  <si>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</si>
  <si>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</si>
  <si>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</si>
  <si>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</si>
  <si>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</si>
  <si>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</si>
  <si>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</si>
  <si>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</si>
  <si>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</si>
  <si>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</si>
  <si>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</si>
  <si>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</si>
  <si>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</si>
  <si>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</si>
  <si>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</si>
  <si>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</si>
  <si>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</si>
  <si>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</si>
  <si>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</si>
  <si>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</si>
  <si>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</si>
  <si>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</si>
  <si>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</si>
  <si>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</si>
  <si>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</si>
  <si>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</si>
  <si>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</si>
  <si>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</si>
  <si>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</si>
  <si>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</si>
  <si>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</si>
  <si>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</si>
  <si>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</si>
  <si>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</si>
  <si>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</si>
  <si>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</si>
  <si>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</si>
  <si>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</si>
  <si>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</si>
  <si>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</si>
  <si>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</si>
  <si>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</si>
  <si>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</si>
  <si>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</si>
  <si>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</si>
  <si>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</si>
  <si>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</si>
  <si>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</si>
  <si>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</si>
  <si>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</si>
  <si>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</si>
  <si>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</si>
  <si>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</si>
  <si>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</si>
  <si>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</si>
  <si>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</si>
  <si>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</si>
  <si>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</si>
  <si>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</si>
  <si>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</si>
  <si>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</si>
  <si>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</si>
  <si>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</si>
  <si>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</si>
  <si>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</si>
  <si>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</si>
  <si>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</si>
  <si>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</si>
  <si>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</si>
  <si>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</si>
  <si>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</si>
  <si>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</si>
  <si>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</si>
  <si>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</si>
  <si>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</si>
  <si>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</si>
  <si>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</si>
  <si>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</si>
  <si>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</si>
  <si>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</si>
  <si>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</si>
  <si>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</si>
  <si>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</si>
  <si>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</si>
  <si>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</si>
  <si>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</si>
  <si>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</si>
  <si>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</si>
  <si>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</si>
  <si>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</si>
  <si>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</si>
  <si>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</si>
  <si>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</si>
  <si>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</si>
  <si>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</si>
  <si>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</si>
  <si>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</si>
  <si>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</si>
  <si>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</si>
  <si>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</si>
  <si>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</si>
  <si>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</si>
  <si>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</si>
  <si>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</si>
  <si>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</si>
  <si>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</si>
  <si>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</si>
  <si>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</si>
  <si>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</si>
  <si>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</si>
  <si>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</si>
  <si>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</si>
  <si>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</si>
  <si>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</si>
  <si>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</si>
  <si>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</si>
  <si>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</si>
  <si>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</si>
  <si>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</si>
  <si>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</si>
  <si>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</si>
  <si>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</si>
  <si>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</si>
  <si>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</si>
  <si>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</si>
  <si>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</si>
  <si>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</si>
  <si>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</si>
  <si>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</si>
  <si>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</si>
  <si>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</si>
  <si>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</si>
  <si>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</si>
  <si>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</si>
  <si>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</si>
  <si>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</si>
  <si>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</si>
  <si>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</si>
  <si>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</si>
  <si>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</si>
  <si>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</si>
  <si>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</si>
  <si>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</si>
  <si>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</si>
  <si>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</si>
  <si>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</si>
  <si>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</si>
  <si>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</si>
  <si>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</si>
  <si>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</si>
  <si>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</si>
  <si>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</si>
  <si>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</si>
  <si>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</si>
  <si>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</si>
  <si>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</si>
  <si>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</si>
  <si>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</si>
  <si>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</si>
  <si>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</si>
  <si>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</si>
  <si>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</si>
  <si>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</si>
  <si>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</si>
  <si>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</si>
  <si>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</si>
  <si>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</si>
  <si>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</si>
  <si>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</si>
  <si>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</si>
  <si>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</si>
  <si>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</si>
  <si>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</si>
  <si>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</si>
  <si>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</si>
  <si>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</si>
  <si>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</si>
  <si>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</si>
  <si>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</si>
  <si>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</si>
  <si>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</si>
  <si>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</si>
  <si>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</si>
  <si>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</si>
  <si>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</si>
  <si>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</si>
  <si>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</si>
  <si>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</si>
  <si>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</si>
  <si>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</si>
  <si>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</si>
  <si>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</si>
  <si>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</si>
  <si>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</si>
  <si>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</si>
  <si>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</si>
  <si>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</si>
  <si>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</si>
  <si>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</si>
  <si>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</si>
  <si>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</si>
  <si>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</si>
  <si>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</si>
  <si>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</si>
  <si>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</si>
  <si>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</si>
  <si>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</si>
  <si>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</si>
  <si>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</si>
  <si>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</si>
  <si>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</si>
  <si>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</si>
  <si>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</si>
  <si>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</si>
  <si>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</si>
  <si>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</si>
  <si>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</si>
  <si>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</si>
  <si>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</si>
  <si>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</si>
  <si>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</si>
  <si>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</si>
  <si>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</si>
  <si>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</si>
  <si>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</si>
  <si>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</si>
  <si>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</si>
  <si>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</si>
  <si>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</si>
  <si>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</si>
  <si>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</si>
  <si>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</si>
  <si>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</si>
  <si>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</si>
  <si>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</si>
  <si>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</si>
  <si>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</si>
  <si>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</si>
  <si>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</si>
  <si>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</si>
  <si>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</si>
  <si>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</si>
  <si>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</si>
  <si>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</si>
  <si>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</si>
  <si>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</si>
  <si>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</si>
  <si>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</si>
  <si>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</si>
  <si>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</si>
  <si>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</si>
  <si>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</si>
  <si>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</si>
  <si>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</si>
  <si>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</si>
  <si>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</si>
  <si>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</si>
  <si>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</si>
  <si>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</si>
  <si>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</si>
  <si>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</si>
  <si>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</si>
  <si>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</si>
  <si>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</si>
  <si>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</si>
  <si>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</si>
  <si>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</si>
  <si>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</si>
  <si>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</si>
  <si>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</si>
  <si>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</si>
  <si>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</si>
  <si>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</si>
  <si>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</si>
  <si>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</si>
  <si>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</si>
  <si>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</si>
  <si>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</si>
  <si>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</si>
  <si>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</si>
  <si>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</si>
  <si>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</si>
  <si>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</si>
  <si>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</si>
  <si>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</si>
  <si>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</si>
  <si>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</si>
  <si>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</si>
  <si>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</si>
  <si>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</si>
  <si>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</si>
  <si>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</si>
  <si>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</si>
  <si>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</si>
  <si>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</si>
  <si>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</si>
  <si>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</si>
  <si>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</si>
  <si>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</si>
  <si>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</si>
  <si>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</si>
  <si>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</si>
  <si>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</si>
  <si>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</si>
  <si>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</si>
  <si>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</si>
  <si>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</si>
  <si>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</si>
  <si>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</si>
  <si>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</si>
  <si>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</si>
  <si>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</si>
  <si>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</si>
  <si>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</si>
  <si>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</si>
  <si>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</si>
  <si>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</si>
  <si>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</si>
  <si>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</si>
  <si>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</si>
  <si>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</si>
  <si>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</si>
  <si>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</si>
  <si>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</si>
  <si>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</si>
  <si>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</si>
  <si>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</si>
  <si>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</si>
  <si>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</si>
  <si>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</si>
  <si>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</si>
  <si>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</si>
  <si>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</si>
  <si>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</si>
  <si>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</si>
  <si>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</si>
  <si>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</si>
  <si>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</si>
  <si>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</si>
  <si>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</si>
  <si>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</si>
  <si>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</si>
  <si>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</si>
  <si>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</si>
  <si>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</si>
  <si>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</si>
  <si>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</si>
  <si>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</si>
  <si>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</si>
  <si>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</si>
  <si>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</si>
  <si>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</si>
  <si>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</si>
  <si>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</si>
  <si>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</si>
  <si>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</si>
  <si>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</si>
  <si>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</si>
  <si>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</si>
  <si>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</si>
  <si>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</si>
  <si>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</si>
  <si>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</si>
  <si>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</si>
  <si>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</si>
  <si>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</si>
  <si>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</si>
  <si>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</si>
  <si>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</si>
  <si>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</si>
  <si>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</si>
  <si>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</si>
  <si>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</si>
  <si>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</si>
  <si>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</si>
  <si>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</si>
  <si>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</si>
  <si>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</si>
  <si>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</si>
  <si>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</si>
  <si>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</si>
  <si>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</si>
  <si>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</si>
  <si>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</si>
  <si>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</si>
  <si>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</si>
  <si>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</si>
  <si>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</si>
  <si>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</si>
  <si>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</si>
  <si>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</si>
  <si>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</si>
  <si>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</si>
  <si>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</si>
  <si>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</si>
  <si>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</si>
  <si>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</si>
  <si>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</si>
  <si>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</si>
  <si>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</si>
  <si>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</si>
  <si>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</si>
  <si>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</si>
  <si>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</si>
  <si>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</si>
  <si>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</si>
  <si>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</si>
  <si>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</si>
  <si>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</si>
  <si>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</si>
  <si>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</si>
  <si>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</si>
  <si>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</si>
  <si>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</si>
  <si>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</si>
  <si>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</si>
  <si>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</si>
  <si>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</si>
  <si>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</si>
  <si>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</si>
  <si>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</si>
  <si>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</si>
  <si>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</si>
  <si>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</si>
  <si>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</si>
  <si>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</si>
  <si>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</si>
  <si>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</si>
  <si>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</si>
  <si>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</si>
  <si>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</si>
  <si>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</si>
  <si>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</si>
  <si>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</si>
  <si>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</si>
  <si>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</si>
  <si>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</si>
  <si>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</si>
  <si>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</si>
  <si>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</si>
  <si>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</si>
  <si>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</si>
  <si>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</si>
  <si>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</si>
  <si>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</si>
  <si>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</si>
  <si>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</si>
  <si>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</si>
  <si>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</si>
  <si>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</si>
  <si>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</si>
  <si>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</si>
  <si>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</si>
  <si>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</si>
  <si>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</si>
  <si>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</si>
  <si>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</si>
  <si>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</si>
  <si>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</si>
  <si>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</si>
  <si>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</si>
  <si>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</si>
  <si>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</si>
  <si>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</si>
  <si>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</si>
  <si>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</si>
  <si>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</si>
  <si>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</si>
  <si>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</si>
  <si>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</si>
  <si>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</si>
  <si>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</si>
  <si>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</si>
  <si>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</si>
  <si>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</si>
  <si>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</si>
  <si>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</si>
  <si>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</si>
  <si>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</si>
  <si>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</si>
  <si>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</si>
  <si>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</si>
  <si>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</si>
  <si>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</si>
  <si>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</si>
  <si>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</si>
  <si>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</si>
  <si>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</si>
  <si>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</si>
  <si>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</si>
  <si>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</si>
  <si>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</si>
  <si>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</si>
  <si>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</si>
  <si>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</si>
  <si>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</si>
  <si>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</si>
  <si>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</si>
  <si>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</si>
  <si>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</si>
  <si>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</si>
  <si>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</si>
  <si>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</si>
  <si>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</si>
  <si>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</si>
  <si>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</si>
  <si>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</si>
  <si>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</si>
  <si>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</si>
  <si>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</si>
  <si>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</si>
  <si>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</si>
  <si>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</si>
  <si>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</si>
  <si>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</si>
  <si>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</si>
  <si>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</si>
  <si>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</si>
  <si>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</si>
  <si>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</si>
  <si>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</si>
  <si>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</si>
  <si>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</si>
  <si>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</si>
  <si>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</si>
  <si>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</si>
  <si>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</si>
  <si>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</si>
  <si>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</si>
  <si>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</si>
  <si>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</si>
  <si>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</si>
  <si>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</si>
  <si>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</si>
  <si>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</si>
  <si>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</si>
  <si>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</si>
  <si>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</si>
  <si>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</si>
  <si>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</si>
  <si>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</si>
  <si>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</si>
  <si>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</si>
  <si>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</si>
  <si>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</si>
  <si>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</si>
  <si>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</si>
  <si>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</si>
  <si>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</si>
  <si>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</si>
  <si>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</si>
  <si>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</si>
  <si>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</si>
  <si>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</si>
  <si>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</si>
  <si>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</si>
  <si>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</si>
  <si>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</si>
  <si>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</si>
  <si>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</si>
  <si>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</si>
  <si>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</si>
  <si>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</si>
  <si>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</si>
  <si>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</si>
  <si>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</si>
  <si>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</si>
  <si>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</si>
  <si>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</si>
  <si>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</si>
  <si>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</si>
  <si>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</si>
  <si>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</si>
  <si>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</si>
  <si>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</si>
  <si>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</si>
  <si>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</si>
  <si>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</si>
  <si>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</si>
  <si>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</si>
  <si>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</si>
  <si>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</si>
  <si>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</si>
  <si>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</si>
  <si>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</si>
  <si>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</si>
  <si>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</si>
  <si>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</si>
  <si>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</si>
  <si>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</si>
  <si>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</si>
  <si>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</si>
  <si>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</si>
  <si>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</si>
  <si>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</si>
  <si>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</si>
  <si>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</si>
  <si>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</si>
  <si>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</si>
  <si>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</si>
  <si>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</si>
  <si>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</si>
  <si>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</si>
  <si>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</si>
  <si>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</si>
  <si>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</si>
  <si>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</si>
  <si>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</si>
  <si>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</si>
  <si>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</si>
  <si>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</si>
  <si>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</si>
  <si>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</si>
  <si>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</si>
  <si>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</si>
  <si>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</si>
  <si>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</si>
  <si>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</si>
  <si>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</si>
  <si>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</si>
  <si>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</si>
  <si>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</si>
  <si>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</si>
  <si>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</si>
  <si>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</si>
  <si>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</si>
  <si>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</si>
  <si>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</si>
  <si>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</si>
  <si>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</si>
  <si>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</si>
  <si>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</si>
  <si>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</si>
  <si>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</si>
  <si>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</si>
  <si>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</si>
  <si>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</si>
  <si>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</si>
  <si>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</si>
  <si>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</si>
  <si>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</si>
  <si>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</si>
  <si>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</si>
  <si>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</si>
  <si>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</si>
  <si>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</si>
  <si>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</si>
  <si>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</si>
  <si>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</si>
  <si>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</si>
  <si>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</si>
  <si>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</si>
  <si>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</si>
  <si>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</si>
  <si>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</si>
  <si>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</si>
  <si>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</si>
  <si>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</si>
  <si>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</si>
  <si>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</si>
  <si>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</si>
  <si>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</si>
  <si>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</si>
  <si>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</si>
  <si>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</si>
  <si>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</si>
  <si>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</si>
  <si>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</si>
  <si>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</si>
  <si>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</si>
  <si>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</si>
  <si>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</si>
  <si>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</si>
  <si>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</si>
  <si>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</si>
  <si>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</si>
  <si>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</si>
  <si>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</si>
  <si>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</si>
  <si>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</si>
  <si>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</si>
  <si>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</si>
  <si>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</si>
  <si>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</si>
  <si>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</si>
  <si>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</si>
  <si>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</si>
  <si>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</si>
  <si>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</si>
  <si>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</si>
  <si>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</si>
  <si>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</si>
  <si>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</si>
  <si>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</si>
  <si>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</si>
  <si>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</si>
  <si>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</si>
  <si>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</si>
  <si>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</si>
  <si>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</si>
  <si>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</si>
  <si>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</si>
  <si>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</si>
  <si>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</si>
  <si>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</si>
  <si>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</si>
  <si>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</si>
  <si>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</si>
  <si>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</si>
  <si>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</si>
  <si>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</si>
  <si>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</si>
  <si>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</si>
  <si>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</si>
  <si>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</si>
  <si>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</si>
  <si>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</si>
  <si>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</si>
  <si>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</si>
  <si>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</si>
  <si>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</si>
  <si>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</si>
  <si>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</si>
  <si>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</si>
  <si>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</si>
  <si>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</si>
  <si>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</si>
  <si>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</si>
  <si>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</si>
  <si>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</si>
  <si>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</si>
  <si>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</si>
  <si>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</si>
  <si>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</si>
  <si>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</si>
  <si>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</si>
  <si>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</si>
  <si>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</si>
  <si>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</si>
  <si>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</si>
  <si>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</si>
  <si>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</si>
  <si>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</si>
  <si>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</si>
  <si>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</si>
  <si>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</si>
  <si>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</si>
  <si>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</si>
  <si>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</si>
  <si>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</si>
  <si>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</si>
  <si>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</si>
  <si>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</si>
  <si>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</si>
  <si>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</si>
  <si>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</si>
  <si>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</si>
  <si>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</si>
  <si>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</si>
  <si>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</si>
  <si>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</si>
  <si>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</si>
  <si>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</si>
  <si>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</si>
  <si>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</si>
  <si>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</si>
  <si>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</si>
  <si>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</si>
  <si>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</si>
  <si>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</si>
  <si>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</si>
  <si>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</si>
  <si>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</si>
  <si>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</si>
  <si>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</si>
  <si>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</si>
  <si>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</si>
  <si>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</si>
  <si>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</si>
  <si>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</si>
  <si>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</si>
  <si>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</si>
  <si>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</si>
  <si>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</si>
  <si>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</si>
  <si>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</si>
  <si>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</si>
  <si>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</si>
  <si>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</si>
  <si>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</si>
  <si>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</si>
  <si>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</si>
  <si>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</si>
  <si>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</si>
  <si>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</si>
  <si>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</si>
  <si>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</si>
  <si>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</si>
  <si>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</si>
  <si>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</si>
  <si>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</si>
  <si>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</si>
  <si>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</si>
  <si>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</si>
  <si>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</si>
  <si>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</si>
  <si>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</si>
  <si>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</si>
  <si>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</si>
  <si>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</si>
  <si>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</si>
  <si>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</si>
  <si>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</si>
  <si>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</si>
  <si>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</si>
  <si>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</si>
  <si>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</si>
  <si>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</si>
  <si>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</si>
  <si>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</si>
  <si>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</si>
  <si>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</si>
  <si>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</si>
  <si>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</si>
  <si>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</si>
  <si>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</si>
  <si>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</si>
  <si>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</si>
  <si>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</si>
  <si>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</si>
  <si>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</si>
  <si>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</si>
  <si>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</si>
  <si>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</si>
  <si>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</si>
  <si>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</si>
  <si>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</si>
  <si>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</si>
  <si>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</si>
  <si>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</si>
  <si>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</si>
  <si>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</si>
  <si>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</si>
  <si>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</si>
  <si>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</si>
  <si>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</si>
  <si>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</si>
  <si>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</si>
  <si>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</si>
  <si>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</si>
  <si>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</si>
  <si>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</si>
  <si>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</si>
  <si>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</si>
  <si>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</si>
  <si>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</si>
  <si>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</si>
  <si>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</si>
  <si>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</si>
  <si>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</si>
  <si>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</si>
  <si>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</si>
  <si>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</si>
  <si>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</si>
  <si>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</si>
  <si>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</si>
  <si>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</si>
  <si>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</si>
  <si>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</si>
  <si>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</si>
  <si>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</si>
  <si>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</si>
  <si>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</si>
  <si>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</si>
  <si>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</si>
  <si>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</si>
  <si>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</si>
  <si>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</si>
  <si>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</si>
  <si>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</si>
  <si>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</si>
  <si>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</si>
  <si>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</si>
  <si>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</si>
  <si>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</si>
  <si>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</si>
  <si>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</si>
  <si>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</si>
  <si>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</si>
  <si>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</si>
  <si>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</si>
  <si>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</si>
  <si>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</si>
  <si>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</si>
  <si>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</si>
  <si>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</si>
  <si>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</si>
  <si>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</si>
  <si>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</si>
  <si>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</si>
  <si>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</si>
  <si>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</si>
  <si>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</si>
  <si>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</si>
  <si>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</si>
  <si>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</si>
  <si>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</si>
  <si>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</si>
  <si>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</si>
  <si>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</si>
  <si>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</si>
  <si>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</si>
  <si>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</si>
  <si>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</si>
  <si>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</si>
  <si>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</si>
  <si>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</si>
  <si>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</si>
  <si>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</si>
  <si>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</si>
  <si>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</si>
  <si>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</si>
  <si>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</si>
  <si>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</si>
  <si>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</si>
  <si>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</si>
  <si>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</si>
  <si>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</si>
  <si>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</si>
  <si>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</si>
  <si>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</si>
  <si>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</si>
  <si>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</si>
  <si>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</si>
  <si>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</si>
  <si>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</si>
  <si>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</si>
  <si>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</si>
  <si>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</si>
  <si>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</si>
  <si>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</si>
  <si>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</si>
  <si>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</si>
  <si>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</si>
  <si>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</si>
  <si>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</si>
  <si>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</si>
  <si>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</si>
  <si>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</si>
  <si>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</si>
  <si>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</si>
  <si>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</si>
  <si>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</si>
  <si>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</si>
  <si>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</si>
  <si>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</si>
  <si>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</si>
  <si>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</si>
  <si>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</si>
  <si>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</si>
  <si>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</si>
  <si>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</si>
  <si>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</si>
  <si>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</si>
  <si>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</si>
  <si>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</si>
  <si>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</si>
  <si>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</si>
  <si>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</si>
  <si>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</si>
  <si>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</si>
  <si>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</si>
  <si>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</si>
  <si>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</si>
  <si>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</si>
  <si>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</si>
  <si>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</si>
  <si>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</si>
  <si>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</si>
  <si>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</si>
  <si>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</si>
  <si>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</si>
  <si>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</si>
  <si>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</si>
  <si>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</si>
  <si>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</si>
  <si>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</si>
  <si>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</si>
  <si>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</si>
  <si>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</si>
  <si>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</si>
  <si>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</si>
  <si>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</si>
  <si>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</si>
  <si>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</si>
  <si>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</si>
  <si>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</si>
  <si>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</si>
  <si>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</si>
  <si>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</si>
  <si>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</si>
  <si>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</si>
  <si>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</si>
  <si>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</si>
  <si>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</si>
  <si>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</si>
  <si>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</si>
  <si>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</si>
  <si>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</si>
  <si>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</si>
  <si>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</si>
  <si>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</si>
  <si>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</si>
  <si>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</si>
  <si>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</si>
  <si>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</si>
  <si>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</si>
  <si>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</si>
  <si>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</si>
  <si>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</si>
  <si>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</si>
  <si>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</si>
  <si>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</si>
  <si>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</si>
  <si>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</si>
  <si>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</si>
  <si>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</si>
  <si>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</si>
  <si>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</si>
  <si>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</si>
  <si>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</si>
  <si>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</si>
  <si>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</si>
  <si>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</si>
  <si>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</si>
  <si>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</si>
  <si>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</si>
  <si>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</si>
  <si>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</si>
  <si>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</si>
  <si>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</si>
  <si>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</si>
  <si>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</si>
  <si>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</si>
  <si>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</si>
  <si>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</si>
  <si>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</si>
  <si>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</si>
  <si>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</si>
  <si>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</si>
  <si>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</si>
  <si>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</si>
  <si>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</si>
  <si>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</si>
  <si>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</si>
  <si>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</si>
  <si>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</si>
  <si>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</si>
  <si>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</si>
  <si>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</si>
  <si>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</si>
  <si>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</si>
  <si>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</si>
  <si>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</si>
  <si>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</si>
  <si>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</si>
  <si>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</si>
  <si>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</si>
  <si>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</si>
  <si>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</si>
  <si>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</si>
  <si>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</si>
  <si>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</si>
  <si>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</si>
  <si>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</si>
  <si>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</si>
  <si>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</si>
  <si>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</si>
  <si>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</si>
  <si>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</si>
  <si>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</si>
  <si>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</si>
  <si>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</si>
  <si>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</si>
  <si>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</si>
  <si>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</si>
  <si>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</si>
  <si>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</si>
  <si>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</si>
  <si>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</si>
  <si>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</si>
  <si>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</si>
  <si>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</si>
  <si>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</si>
  <si>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</si>
  <si>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</si>
  <si>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</si>
  <si>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</si>
  <si>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</si>
  <si>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</si>
  <si>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</si>
  <si>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</si>
  <si>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</si>
  <si>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</si>
  <si>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</si>
  <si>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</si>
  <si>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</si>
  <si>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</si>
  <si>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</si>
  <si>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</si>
  <si>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</si>
  <si>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</si>
  <si>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</si>
  <si>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</si>
  <si>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</si>
  <si>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</si>
  <si>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</si>
  <si>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</si>
  <si>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</si>
  <si>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</si>
  <si>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</si>
  <si>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</si>
  <si>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</si>
  <si>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</si>
  <si>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</si>
  <si>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</si>
  <si>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</si>
  <si>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</si>
  <si>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</si>
  <si>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</si>
  <si>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</si>
  <si>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</si>
  <si>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</si>
  <si>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</si>
  <si>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</si>
  <si>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</si>
  <si>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</si>
  <si>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</si>
  <si>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</si>
  <si>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</si>
  <si>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</si>
  <si>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</si>
  <si>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</si>
  <si>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</si>
  <si>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</si>
  <si>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</si>
  <si>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</si>
  <si>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</si>
  <si>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</si>
  <si>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</si>
  <si>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</si>
  <si>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</si>
  <si>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</si>
  <si>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</si>
  <si>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</si>
  <si>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</si>
  <si>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</si>
  <si>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</si>
  <si>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</si>
  <si>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</si>
  <si>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</si>
  <si>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</si>
  <si>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</si>
  <si>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</si>
  <si>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</si>
  <si>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</si>
  <si>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</si>
  <si>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</si>
  <si>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</si>
  <si>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</si>
  <si>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</si>
  <si>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</si>
  <si>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</si>
  <si>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</si>
  <si>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</si>
  <si>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</si>
  <si>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</si>
  <si>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</si>
  <si>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</si>
  <si>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</si>
  <si>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</si>
  <si>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</si>
  <si>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</si>
  <si>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</si>
  <si>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</si>
  <si>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</si>
  <si>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</si>
  <si>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</si>
  <si>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</si>
  <si>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</si>
  <si>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</si>
  <si>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</si>
  <si>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</si>
  <si>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</si>
  <si>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</si>
  <si>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</si>
  <si>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</si>
  <si>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</si>
  <si>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</si>
  <si>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</si>
  <si>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</si>
  <si>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</si>
  <si>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</si>
  <si>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</si>
  <si>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</si>
  <si>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</si>
  <si>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</si>
  <si>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</si>
  <si>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</si>
  <si>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</si>
  <si>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</si>
  <si>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</si>
  <si>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</si>
  <si>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</si>
  <si>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</si>
  <si>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</si>
  <si>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</si>
  <si>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</si>
  <si>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</si>
  <si>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</si>
  <si>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</si>
  <si>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</si>
  <si>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</si>
  <si>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</si>
  <si>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</si>
  <si>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</si>
  <si>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</si>
  <si>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</si>
  <si>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</si>
  <si>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</si>
  <si>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</si>
  <si>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</si>
  <si>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</si>
  <si>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</si>
  <si>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</si>
  <si>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</si>
  <si>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</si>
  <si>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</si>
  <si>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</si>
  <si>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</si>
  <si>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</si>
  <si>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</si>
  <si>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</si>
  <si>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</si>
  <si>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</si>
  <si>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</si>
  <si>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</si>
  <si>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</si>
  <si>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</si>
  <si>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</si>
  <si>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</si>
  <si>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</si>
  <si>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</si>
  <si>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</si>
  <si>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</si>
  <si>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</si>
  <si>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</si>
  <si>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</si>
  <si>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</si>
  <si>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</si>
  <si>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</si>
  <si>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</si>
  <si>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</si>
  <si>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</si>
  <si>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</si>
  <si>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</si>
  <si>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</si>
  <si>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</si>
  <si>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</si>
  <si>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</si>
  <si>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</si>
  <si>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</si>
  <si>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</si>
  <si>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</si>
  <si>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</si>
  <si>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</si>
  <si>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</si>
  <si>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</si>
  <si>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</si>
  <si>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</si>
  <si>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</si>
  <si>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</si>
  <si>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</si>
  <si>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</si>
  <si>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</si>
  <si>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</si>
  <si>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</si>
  <si>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</si>
  <si>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</si>
  <si>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</si>
  <si>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</si>
  <si>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</si>
  <si>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</si>
  <si>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</si>
  <si>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</si>
  <si>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</si>
  <si>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</si>
  <si>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</si>
  <si>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</si>
  <si>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</si>
  <si>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</si>
  <si>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</si>
  <si>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</si>
  <si>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</si>
  <si>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</si>
  <si>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</si>
  <si>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</si>
  <si>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</si>
  <si>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</si>
  <si>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</si>
  <si>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</si>
  <si>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</si>
  <si>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</si>
  <si>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</si>
  <si>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</si>
  <si>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</si>
  <si>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</si>
  <si>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</si>
  <si>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</si>
  <si>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</si>
  <si>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</si>
  <si>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</si>
  <si>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</si>
  <si>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</si>
  <si>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</si>
  <si>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</si>
  <si>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</si>
  <si>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</si>
  <si>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</si>
  <si>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</si>
  <si>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</si>
  <si>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</si>
  <si>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</si>
  <si>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</si>
  <si>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</si>
  <si>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</si>
  <si>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</si>
  <si>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</si>
  <si>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</si>
  <si>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</si>
  <si>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</si>
  <si>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</si>
  <si>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</si>
  <si>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</si>
  <si>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</si>
  <si>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</si>
  <si>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</si>
  <si>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</si>
  <si>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</si>
  <si>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</si>
  <si>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</si>
  <si>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</si>
  <si>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</si>
  <si>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</si>
  <si>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</si>
  <si>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</si>
  <si>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</si>
  <si>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</si>
  <si>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</si>
  <si>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</si>
  <si>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</si>
  <si>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</si>
  <si>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</si>
  <si>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</si>
  <si>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</si>
  <si>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</si>
  <si>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</si>
  <si>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</si>
  <si>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</si>
  <si>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</si>
  <si>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</si>
  <si>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</si>
  <si>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</si>
  <si>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</si>
  <si>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</si>
  <si>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</si>
  <si>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</si>
  <si>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</si>
  <si>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</si>
  <si>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</si>
  <si>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</si>
  <si>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</si>
  <si>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</si>
  <si>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</si>
  <si>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</si>
  <si>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</si>
  <si>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</si>
  <si>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</si>
  <si>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</si>
  <si>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</si>
  <si>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</si>
  <si>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</si>
  <si>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</si>
  <si>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</si>
  <si>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</si>
  <si>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</si>
  <si>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</si>
  <si>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</si>
  <si>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</si>
  <si>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</si>
  <si>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</si>
  <si>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</si>
  <si>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</si>
  <si>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</si>
  <si>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</si>
  <si>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</si>
  <si>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</si>
  <si>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</si>
  <si>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</si>
  <si>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</si>
  <si>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</si>
  <si>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</si>
  <si>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</si>
  <si>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</si>
  <si>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</si>
  <si>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</si>
  <si>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</si>
  <si>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</si>
  <si>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</si>
  <si>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</si>
  <si>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</si>
  <si>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</si>
  <si>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</si>
  <si>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</si>
  <si>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</si>
  <si>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</si>
  <si>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</si>
  <si>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</si>
  <si>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</si>
  <si>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</si>
  <si>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</si>
  <si>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</si>
  <si>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</si>
  <si>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</si>
  <si>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</si>
  <si>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</si>
  <si>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</si>
  <si>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</si>
  <si>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</si>
  <si>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</si>
  <si>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</si>
  <si>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</si>
  <si>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</si>
  <si>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</si>
  <si>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</si>
  <si>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</si>
  <si>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</si>
  <si>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</si>
  <si>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</si>
  <si>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</si>
  <si>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</si>
  <si>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</si>
  <si>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</si>
  <si>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</si>
  <si>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</si>
  <si>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</si>
  <si>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</si>
  <si>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</si>
  <si>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</si>
  <si>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</si>
  <si>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</si>
  <si>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</si>
  <si>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</si>
  <si>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</si>
  <si>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</si>
  <si>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</si>
  <si>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</si>
  <si>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</si>
  <si>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</si>
  <si>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</si>
  <si>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</si>
  <si>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</si>
  <si>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</si>
  <si>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</si>
  <si>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</si>
  <si>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</si>
  <si>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</si>
  <si>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</si>
  <si>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</si>
  <si>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</si>
  <si>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</si>
  <si>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</si>
  <si>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</si>
  <si>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</si>
  <si>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</si>
  <si>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</si>
  <si>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</si>
  <si>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</si>
  <si>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</si>
  <si>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</si>
  <si>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</si>
  <si>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</si>
  <si>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</si>
  <si>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</si>
  <si>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</si>
  <si>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</si>
  <si>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</si>
  <si>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</si>
  <si>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</si>
  <si>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</si>
  <si>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</si>
  <si>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</si>
  <si>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</si>
  <si>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</si>
  <si>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</si>
  <si>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</si>
  <si>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</si>
  <si>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</si>
  <si>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</si>
  <si>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</si>
  <si>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</si>
  <si>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</si>
  <si>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</si>
  <si>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</si>
  <si>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</si>
  <si>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</si>
  <si>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</si>
  <si>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</si>
  <si>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</si>
  <si>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</si>
  <si>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</si>
  <si>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</si>
  <si>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</si>
  <si>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</si>
  <si>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</si>
  <si>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</si>
  <si>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</si>
  <si>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</si>
  <si>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</si>
  <si>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</si>
  <si>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</si>
  <si>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</si>
  <si>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</si>
  <si>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</si>
  <si>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</si>
  <si>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</si>
  <si>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</si>
  <si>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</si>
  <si>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</si>
  <si>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</si>
  <si>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</si>
  <si>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</si>
  <si>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</si>
  <si>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</si>
  <si>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</si>
  <si>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</si>
  <si>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</si>
  <si>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</si>
  <si>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</si>
  <si>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</si>
  <si>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</si>
  <si>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</si>
  <si>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</si>
  <si>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</si>
  <si>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</si>
  <si>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</si>
  <si>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</si>
  <si>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</si>
  <si>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</si>
  <si>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</si>
  <si>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</si>
  <si>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</si>
  <si>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</si>
  <si>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</si>
  <si>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</si>
  <si>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</si>
  <si>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</si>
  <si>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</si>
  <si>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</si>
  <si>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</si>
  <si>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</si>
  <si>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</si>
  <si>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</si>
  <si>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</si>
  <si>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</si>
  <si>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</si>
  <si>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</si>
  <si>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</si>
  <si>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</si>
  <si>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</si>
  <si>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</si>
  <si>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</si>
  <si>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</si>
  <si>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</si>
  <si>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</si>
  <si>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</si>
  <si>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</si>
  <si>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</si>
  <si>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</si>
  <si>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</si>
  <si>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</si>
  <si>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</si>
  <si>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</si>
  <si>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</si>
  <si>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</si>
  <si>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</si>
  <si>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</si>
  <si>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</si>
  <si>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</si>
  <si>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</si>
  <si>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</si>
  <si>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</si>
  <si>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</si>
  <si>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</si>
  <si>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</si>
  <si>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</si>
  <si>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</si>
  <si>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</si>
  <si>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</si>
  <si>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</si>
  <si>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</si>
  <si>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</si>
  <si>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</si>
  <si>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</si>
  <si>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</si>
  <si>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</si>
  <si>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</si>
  <si>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</si>
  <si>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</si>
  <si>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</si>
  <si>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</si>
  <si>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</si>
  <si>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</si>
  <si>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</si>
  <si>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</si>
  <si>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</si>
  <si>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</si>
  <si>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</si>
  <si>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</si>
  <si>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</si>
  <si>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</si>
  <si>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</si>
  <si>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</si>
  <si>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</si>
  <si>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</si>
  <si>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</si>
  <si>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</si>
  <si>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</si>
  <si>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</si>
  <si>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</si>
  <si>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</si>
  <si>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</si>
  <si>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</si>
  <si>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</si>
  <si>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</si>
  <si>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</si>
  <si>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</si>
  <si>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</si>
  <si>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</si>
  <si>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</si>
  <si>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</si>
  <si>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</si>
  <si>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</si>
  <si>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</si>
  <si>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</si>
  <si>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</si>
  <si>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</si>
  <si>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</si>
  <si>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</si>
  <si>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</si>
  <si>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</si>
  <si>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</si>
  <si>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</si>
  <si>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</si>
  <si>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</si>
  <si>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</si>
  <si>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</si>
  <si>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</si>
  <si>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</si>
  <si>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</si>
  <si>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</si>
  <si>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</si>
  <si>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</si>
  <si>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</si>
  <si>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</si>
  <si>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</si>
  <si>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</si>
  <si>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</si>
  <si>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</si>
  <si>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</si>
  <si>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</si>
  <si>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</si>
  <si>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</si>
  <si>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</si>
  <si>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</si>
  <si>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</si>
  <si>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</si>
  <si>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</si>
  <si>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</si>
  <si>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</si>
  <si>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</si>
  <si>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</si>
  <si>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</si>
  <si>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</si>
  <si>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</si>
  <si>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</si>
  <si>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</si>
  <si>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</si>
  <si>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</si>
  <si>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</si>
  <si>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</si>
  <si>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</si>
  <si>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</si>
  <si>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</si>
  <si>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</si>
  <si>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</si>
  <si>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</si>
  <si>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</si>
  <si>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</si>
  <si>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</si>
  <si>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</si>
  <si>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</si>
  <si>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</si>
  <si>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</si>
  <si>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</si>
  <si>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</si>
  <si>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</si>
  <si>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</si>
  <si>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</si>
  <si>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</si>
  <si>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</si>
  <si>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</si>
  <si>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</si>
  <si>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</si>
  <si>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</si>
  <si>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</si>
  <si>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</si>
  <si>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</si>
  <si>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</si>
  <si>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</si>
  <si>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</si>
  <si>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</si>
  <si>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</si>
  <si>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</si>
  <si>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</si>
  <si>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</si>
  <si>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</si>
  <si>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</si>
  <si>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</si>
  <si>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</si>
  <si>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</si>
  <si>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</si>
  <si>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</si>
  <si>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</si>
  <si>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</si>
  <si>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</si>
  <si>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</si>
  <si>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</si>
  <si>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</si>
  <si>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</si>
  <si>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</si>
  <si>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</si>
  <si>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</si>
  <si>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</si>
  <si>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</si>
  <si>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</si>
  <si>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</si>
  <si>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</si>
  <si>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</si>
  <si>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</si>
  <si>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</si>
  <si>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</si>
  <si>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</si>
  <si>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</si>
  <si>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</si>
  <si>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</si>
  <si>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</si>
  <si>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</si>
  <si>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</si>
  <si>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</si>
  <si>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</si>
  <si>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</si>
  <si>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</si>
  <si>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</si>
  <si>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</si>
  <si>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</si>
  <si>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</si>
  <si>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</si>
  <si>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</si>
  <si>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</si>
  <si>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</si>
  <si>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</si>
  <si>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</si>
  <si>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</si>
  <si>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</si>
  <si>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</si>
  <si>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</si>
  <si>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</si>
  <si>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</si>
  <si>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</si>
  <si>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</si>
  <si>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</si>
  <si>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</si>
  <si>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</si>
  <si>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</si>
  <si>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</si>
  <si>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</si>
  <si>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</si>
  <si>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</si>
  <si>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</si>
  <si>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</si>
  <si>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</si>
  <si>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</si>
  <si>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</si>
  <si>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</si>
  <si>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</si>
  <si>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</si>
  <si>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</si>
  <si>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</si>
  <si>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</si>
  <si>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</si>
  <si>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</si>
  <si>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</si>
  <si>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</si>
  <si>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</si>
  <si>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</si>
  <si>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</si>
  <si>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</si>
  <si>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</si>
  <si>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</si>
  <si>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</si>
  <si>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</si>
  <si>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</si>
  <si>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</si>
  <si>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</si>
  <si>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</si>
  <si>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</si>
  <si>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</si>
  <si>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</si>
  <si>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</si>
  <si>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</si>
  <si>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</si>
  <si>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</si>
  <si>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</si>
  <si>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</si>
  <si>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</si>
  <si>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</si>
  <si>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</si>
  <si>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</si>
  <si>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</si>
  <si>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</si>
  <si>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</si>
  <si>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</si>
  <si>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</si>
  <si>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</si>
  <si>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</si>
  <si>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</si>
  <si>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</si>
  <si>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</si>
  <si>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</si>
  <si>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</si>
  <si>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</si>
  <si>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</si>
  <si>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</si>
  <si>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</si>
  <si>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</si>
  <si>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</si>
  <si>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</si>
  <si>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</si>
  <si>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</si>
  <si>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</si>
  <si>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</si>
  <si>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</si>
  <si>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</si>
  <si>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</si>
  <si>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</si>
  <si>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</si>
  <si>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</si>
  <si>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</si>
  <si>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</si>
  <si>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</si>
  <si>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</si>
  <si>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</si>
  <si>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</si>
  <si>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</si>
  <si>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</si>
  <si>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</si>
  <si>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</si>
  <si>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</si>
  <si>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</si>
  <si>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</si>
  <si>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</si>
  <si>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</si>
  <si>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</si>
  <si>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</si>
  <si>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</si>
  <si>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</si>
  <si>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</si>
  <si>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</si>
  <si>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</si>
  <si>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</si>
  <si>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</si>
  <si>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</si>
  <si>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</si>
  <si>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</si>
  <si>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</si>
  <si>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</si>
  <si>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</si>
  <si>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</si>
  <si>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</si>
  <si>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</si>
  <si>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</si>
  <si>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</si>
  <si>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</si>
  <si>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</si>
  <si>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</si>
  <si>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</si>
  <si>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</si>
  <si>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</si>
  <si>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</si>
  <si>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</si>
  <si>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</si>
  <si>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</si>
  <si>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</si>
  <si>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</si>
  <si>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</si>
  <si>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</si>
  <si>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</si>
  <si>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</si>
  <si>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</si>
  <si>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</si>
  <si>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</si>
  <si>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</si>
  <si>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</si>
  <si>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</si>
  <si>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</si>
  <si>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</si>
  <si>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</si>
  <si>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</si>
  <si>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</si>
  <si>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</si>
  <si>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</si>
  <si>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</si>
  <si>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</si>
  <si>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</si>
  <si>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</si>
  <si>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</si>
  <si>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</si>
  <si>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</si>
  <si>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</si>
  <si>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</si>
  <si>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</si>
  <si>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</si>
  <si>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</si>
  <si>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</si>
  <si>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</si>
  <si>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</si>
  <si>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</si>
  <si>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</si>
  <si>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</si>
  <si>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</si>
  <si>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</si>
  <si>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</si>
  <si>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</si>
  <si>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</si>
  <si>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</si>
  <si>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</si>
  <si>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</si>
  <si>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</si>
  <si>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</si>
  <si>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</si>
  <si>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</si>
  <si>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</si>
  <si>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</si>
  <si>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</si>
  <si>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</si>
  <si>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</si>
  <si>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</si>
  <si>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</si>
  <si>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</si>
  <si>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</si>
  <si>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</si>
  <si>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</si>
  <si>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</si>
  <si>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</si>
  <si>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</si>
  <si>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</si>
  <si>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</si>
  <si>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</si>
  <si>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</si>
  <si>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</si>
  <si>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</si>
  <si>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</si>
  <si>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</si>
  <si>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</si>
  <si>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</si>
  <si>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</si>
  <si>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</si>
  <si>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</si>
  <si>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</si>
  <si>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</si>
  <si>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</si>
  <si>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</si>
  <si>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</si>
  <si>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</si>
  <si>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</si>
  <si>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</si>
  <si>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</si>
  <si>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</si>
  <si>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</si>
  <si>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</si>
  <si>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</si>
  <si>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</si>
  <si>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</si>
  <si>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</si>
  <si>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</si>
  <si>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</si>
  <si>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</si>
  <si>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</si>
  <si>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</si>
  <si>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</si>
  <si>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</si>
  <si>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</si>
  <si>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</si>
  <si>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</si>
  <si>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</si>
  <si>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</si>
  <si>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</si>
  <si>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</si>
  <si>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</si>
  <si>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</si>
  <si>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</si>
  <si>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</si>
  <si>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</si>
  <si>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</si>
  <si>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</si>
  <si>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</si>
  <si>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</si>
  <si>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</si>
  <si>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</si>
  <si>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</si>
  <si>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</si>
  <si>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</si>
  <si>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</si>
  <si>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</si>
  <si>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</si>
  <si>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</si>
  <si>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</si>
  <si>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</si>
  <si>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</si>
  <si>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</si>
  <si>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</si>
  <si>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</si>
  <si>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</si>
  <si>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</si>
  <si>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</si>
  <si>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</si>
  <si>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</si>
  <si>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</si>
  <si>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</si>
  <si>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</si>
  <si>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</si>
  <si>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</si>
  <si>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</si>
  <si>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</si>
  <si>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</si>
  <si>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</si>
  <si>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</si>
  <si>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</si>
  <si>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</si>
  <si>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</si>
  <si>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</si>
  <si>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</si>
  <si>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</si>
  <si>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</si>
  <si>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</si>
  <si>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</si>
  <si>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</si>
  <si>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</si>
  <si>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</si>
  <si>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</si>
  <si>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</si>
  <si>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</si>
  <si>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</si>
  <si>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</si>
  <si>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</si>
  <si>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</si>
  <si>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</si>
  <si>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</si>
  <si>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</si>
  <si>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</si>
  <si>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</si>
  <si>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</si>
  <si>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</si>
  <si>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</si>
  <si>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</si>
  <si>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</si>
  <si>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</si>
  <si>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</si>
  <si>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</si>
  <si>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</si>
  <si>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</si>
  <si>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</si>
  <si>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</si>
  <si>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</si>
  <si>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</si>
  <si>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</si>
  <si>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</si>
  <si>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</si>
  <si>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</si>
  <si>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</si>
  <si>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</si>
  <si>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</si>
  <si>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</si>
  <si>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</si>
  <si>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</si>
  <si>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</si>
  <si>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</si>
  <si>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</si>
  <si>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</si>
  <si>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</si>
  <si>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</si>
  <si>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</si>
  <si>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</si>
  <si>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</si>
  <si>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</si>
  <si>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</si>
  <si>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</si>
  <si>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</si>
  <si>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</si>
  <si>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</si>
  <si>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</si>
  <si>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</si>
  <si>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</si>
  <si>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</si>
  <si>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</si>
  <si>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</si>
  <si>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</si>
  <si>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</si>
  <si>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</si>
  <si>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</si>
  <si>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</si>
  <si>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</si>
  <si>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</si>
  <si>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</si>
  <si>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</si>
  <si>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</si>
  <si>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</si>
  <si>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</si>
  <si>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</si>
  <si>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</si>
  <si>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</si>
  <si>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</si>
  <si>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</si>
  <si>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</si>
  <si>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</si>
  <si>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</si>
  <si>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</si>
  <si>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</si>
  <si>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</si>
  <si>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</si>
  <si>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</si>
  <si>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</si>
  <si>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</si>
  <si>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</si>
  <si>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</si>
  <si>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</si>
  <si>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</si>
  <si>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</si>
  <si>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</si>
  <si>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</si>
  <si>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</si>
  <si>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</si>
  <si>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</si>
  <si>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</si>
  <si>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</si>
  <si>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</si>
  <si>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</si>
  <si>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</si>
  <si>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</si>
  <si>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</si>
  <si>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</si>
  <si>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</si>
  <si>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</si>
  <si>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</si>
  <si>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</si>
  <si>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</si>
  <si>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</si>
  <si>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</si>
  <si>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</si>
  <si>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</si>
  <si>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</si>
  <si>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</si>
  <si>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</si>
  <si>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</si>
  <si>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</si>
  <si>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</si>
  <si>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</si>
  <si>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</si>
  <si>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</si>
  <si>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</si>
  <si>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</si>
  <si>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</si>
  <si>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</si>
  <si>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</si>
  <si>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</si>
  <si>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</si>
  <si>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</si>
  <si>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</si>
  <si>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</si>
  <si>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</si>
  <si>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</si>
  <si>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</si>
  <si>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</si>
  <si>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</si>
  <si>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</si>
  <si>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</si>
  <si>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</si>
  <si>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</si>
  <si>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</si>
  <si>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</si>
  <si>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</si>
  <si>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</si>
  <si>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</si>
  <si>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</si>
  <si>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</si>
  <si>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</si>
  <si>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</si>
  <si>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</si>
  <si>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</si>
  <si>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</si>
  <si>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</si>
  <si>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</si>
  <si>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</si>
  <si>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</si>
  <si>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</si>
  <si>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</si>
  <si>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</si>
  <si>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</si>
  <si>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</si>
  <si>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</si>
  <si>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</si>
  <si>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</si>
  <si>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</si>
  <si>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</si>
  <si>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</si>
  <si>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</si>
  <si>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</si>
  <si>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</si>
  <si>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</si>
  <si>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</si>
  <si>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</si>
  <si>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</si>
  <si>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</si>
  <si>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</si>
  <si>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</si>
  <si>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</si>
  <si>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</si>
  <si>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</si>
  <si>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</si>
  <si>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</si>
  <si>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</si>
  <si>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</si>
  <si>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</si>
  <si>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</si>
  <si>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</si>
  <si>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</si>
  <si>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</si>
  <si>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</si>
  <si>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</si>
  <si>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</si>
  <si>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</si>
  <si>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</si>
  <si>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</si>
  <si>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</si>
  <si>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</si>
  <si>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</si>
  <si>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</si>
  <si>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</si>
  <si>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</si>
  <si>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</si>
  <si>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</si>
  <si>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</si>
  <si>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</si>
  <si>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</si>
  <si>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</si>
  <si>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</si>
  <si>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</si>
  <si>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</si>
  <si>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</si>
  <si>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</si>
  <si>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</si>
  <si>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</si>
  <si>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</si>
  <si>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</si>
  <si>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</si>
  <si>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</si>
  <si>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</si>
  <si>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</si>
  <si>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</si>
  <si>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</si>
  <si>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</si>
  <si>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</si>
  <si>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</si>
  <si>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</si>
  <si>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</si>
  <si>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</si>
  <si>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</si>
  <si>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</si>
  <si>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</si>
  <si>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</si>
  <si>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</si>
  <si>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</si>
  <si>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</si>
  <si>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</si>
  <si>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</si>
  <si>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</si>
  <si>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</si>
  <si>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</si>
  <si>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</si>
  <si>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</si>
  <si>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</si>
  <si>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</si>
  <si>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</si>
  <si>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</si>
  <si>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</si>
  <si>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</si>
  <si>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</si>
  <si>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</si>
  <si>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</si>
  <si>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</si>
  <si>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</si>
  <si>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</si>
  <si>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</si>
  <si>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</si>
  <si>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</si>
  <si>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</si>
  <si>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</si>
  <si>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</si>
  <si>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</si>
  <si>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</si>
  <si>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</si>
  <si>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</si>
  <si>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</si>
  <si>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</si>
  <si>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</si>
  <si>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</si>
  <si>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</si>
  <si>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</si>
  <si>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</si>
  <si>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</si>
  <si>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</si>
  <si>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</si>
  <si>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</si>
  <si>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</si>
  <si>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</si>
  <si>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</si>
  <si>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</si>
  <si>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</si>
  <si>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</si>
  <si>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</si>
  <si>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</si>
  <si>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</si>
  <si>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</si>
  <si>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</si>
  <si>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</si>
  <si>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</si>
  <si>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</si>
  <si>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</si>
  <si>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</si>
  <si>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</si>
  <si>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</si>
  <si>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</si>
  <si>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</si>
  <si>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</si>
  <si>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</si>
  <si>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</si>
  <si>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</si>
  <si>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</si>
  <si>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</si>
  <si>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</si>
  <si>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</si>
  <si>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</si>
  <si>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</si>
  <si>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</si>
  <si>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</si>
  <si>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</si>
  <si>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</si>
  <si>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</si>
  <si>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</si>
  <si>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</si>
  <si>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</si>
  <si>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</si>
  <si>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</si>
  <si>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</si>
  <si>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</si>
  <si>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</si>
  <si>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</si>
  <si>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</si>
  <si>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</si>
  <si>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</si>
  <si>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</si>
  <si>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</si>
  <si>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</si>
  <si>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</si>
  <si>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</si>
  <si>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</si>
  <si>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</si>
  <si>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</si>
  <si>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</si>
  <si>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</si>
  <si>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</si>
  <si>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</si>
  <si>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</si>
  <si>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</si>
  <si>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</si>
  <si>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</si>
  <si>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</si>
  <si>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</si>
  <si>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</si>
  <si>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</si>
  <si>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</si>
  <si>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</si>
  <si>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</si>
  <si>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</si>
  <si>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</si>
  <si>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</si>
  <si>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</si>
  <si>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</si>
  <si>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</si>
  <si>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</si>
  <si>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</si>
  <si>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</si>
  <si>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</si>
  <si>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</si>
  <si>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</si>
  <si>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</si>
  <si>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</si>
  <si>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</si>
  <si>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</si>
  <si>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</si>
  <si>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</si>
  <si>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</si>
  <si>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</si>
  <si>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</si>
  <si>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</si>
  <si>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</si>
  <si>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</si>
  <si>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</si>
  <si>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</si>
  <si>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</si>
  <si>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</si>
  <si>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</si>
  <si>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</si>
  <si>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</si>
  <si>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</si>
  <si>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</si>
  <si>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</si>
  <si>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</si>
  <si>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</si>
  <si>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</si>
  <si>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</si>
  <si>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</si>
  <si>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</si>
  <si>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</si>
  <si>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</si>
  <si>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</si>
  <si>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</si>
  <si>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</si>
  <si>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</si>
  <si>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</si>
  <si>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</si>
  <si>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</si>
  <si>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</si>
  <si>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</si>
  <si>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</si>
  <si>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</si>
  <si>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</si>
  <si>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</si>
  <si>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</si>
  <si>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</si>
  <si>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</si>
  <si>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</si>
  <si>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</si>
  <si>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</si>
  <si>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</si>
  <si>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</si>
  <si>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</si>
  <si>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</si>
  <si>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</si>
  <si>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</si>
  <si>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</si>
  <si>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</si>
  <si>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</si>
  <si>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</si>
  <si>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</si>
  <si>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</si>
  <si>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</si>
  <si>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</si>
  <si>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</si>
  <si>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</si>
  <si>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</si>
  <si>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</si>
  <si>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</si>
  <si>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</si>
  <si>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</si>
  <si>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</si>
  <si>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</si>
  <si>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</si>
  <si>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</si>
  <si>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</si>
  <si>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</si>
  <si>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</si>
  <si>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</si>
  <si>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</si>
  <si>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</si>
  <si>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</si>
  <si>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</si>
  <si>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</si>
  <si>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</si>
  <si>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</si>
  <si>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</si>
  <si>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</si>
  <si>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</si>
  <si>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</si>
  <si>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</si>
  <si>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</si>
  <si>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</si>
  <si>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</si>
  <si>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</si>
  <si>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</si>
  <si>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</si>
  <si>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</si>
  <si>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</si>
  <si>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</si>
  <si>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</si>
  <si>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</si>
  <si>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</si>
  <si>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</si>
  <si>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</si>
  <si>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</si>
  <si>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</si>
  <si>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</si>
  <si>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</si>
  <si>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</si>
  <si>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</si>
  <si>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</si>
  <si>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</si>
  <si>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</si>
  <si>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</si>
  <si>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</si>
  <si>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</si>
  <si>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</si>
  <si>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</si>
  <si>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</si>
  <si>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</si>
  <si>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</si>
  <si>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</si>
  <si>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</si>
  <si>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</si>
  <si>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</si>
  <si>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</si>
  <si>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</si>
  <si>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</si>
  <si>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</si>
  <si>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</si>
  <si>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</si>
  <si>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</si>
  <si>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</si>
  <si>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</si>
  <si>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</si>
  <si>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</si>
  <si>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</si>
  <si>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</si>
  <si>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</si>
  <si>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</si>
  <si>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</si>
  <si>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</si>
  <si>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</si>
  <si>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</si>
  <si>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</si>
  <si>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</si>
  <si>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</si>
  <si>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</si>
  <si>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</si>
  <si>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</si>
  <si>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</si>
  <si>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</si>
  <si>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</si>
  <si>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</si>
  <si>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</si>
  <si>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</si>
  <si>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</si>
  <si>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</si>
  <si>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</si>
  <si>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</si>
  <si>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</si>
  <si>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</si>
  <si>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</si>
  <si>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</si>
  <si>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</si>
  <si>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</si>
  <si>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</si>
  <si>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</si>
  <si>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</si>
  <si>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</si>
  <si>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</si>
  <si>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</si>
  <si>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</si>
  <si>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</si>
  <si>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</si>
  <si>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</si>
  <si>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</si>
  <si>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</si>
  <si>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</si>
  <si>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</si>
  <si>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</si>
  <si>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</si>
  <si>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</si>
  <si>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</si>
  <si>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</si>
  <si>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</si>
  <si>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</si>
  <si>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</si>
  <si>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</si>
  <si>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</si>
  <si>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</si>
  <si>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</si>
  <si>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</si>
  <si>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</si>
  <si>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</si>
  <si>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</si>
  <si>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</si>
  <si>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</si>
  <si>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</si>
  <si>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</si>
  <si>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</si>
  <si>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</si>
  <si>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</si>
  <si>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</si>
  <si>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</si>
  <si>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</si>
  <si>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</si>
  <si>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</si>
  <si>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</si>
  <si>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</si>
  <si>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</si>
  <si>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</si>
  <si>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</si>
  <si>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</si>
  <si>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</si>
  <si>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</si>
  <si>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</si>
  <si>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</si>
  <si>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</si>
  <si>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</si>
  <si>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</si>
  <si>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</si>
  <si>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</si>
  <si>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</si>
  <si>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</si>
  <si>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</si>
  <si>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</si>
  <si>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</si>
  <si>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</si>
  <si>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</si>
  <si>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</si>
  <si>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</si>
  <si>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</si>
  <si>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</si>
  <si>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</si>
  <si>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</si>
  <si>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</si>
  <si>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</si>
  <si>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</si>
  <si>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</si>
  <si>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</si>
  <si>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</si>
  <si>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</si>
  <si>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</si>
  <si>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</si>
  <si>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</si>
  <si>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</si>
  <si>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</si>
  <si>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</si>
  <si>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</si>
  <si>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</si>
  <si>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</si>
  <si>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</si>
  <si>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</si>
  <si>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</si>
  <si>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</si>
  <si>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</si>
  <si>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</si>
  <si>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</si>
  <si>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</si>
  <si>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</si>
  <si>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</si>
  <si>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</si>
  <si>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</si>
  <si>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</si>
  <si>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</si>
  <si>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</si>
  <si>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</si>
  <si>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</si>
  <si>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</si>
  <si>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</si>
  <si>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</si>
  <si>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</si>
  <si>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</si>
  <si>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</si>
  <si>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</si>
  <si>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</si>
  <si>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</si>
  <si>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</si>
  <si>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</si>
  <si>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</si>
  <si>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</si>
  <si>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</si>
  <si>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</si>
  <si>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</si>
  <si>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</si>
  <si>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</si>
  <si>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</si>
  <si>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</si>
  <si>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</si>
  <si>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</si>
  <si>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</si>
  <si>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</si>
  <si>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</si>
  <si>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</si>
  <si>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</si>
  <si>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</si>
  <si>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</si>
  <si>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</si>
  <si>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</si>
  <si>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</si>
  <si>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</si>
  <si>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</si>
  <si>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</si>
  <si>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</si>
  <si>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</si>
  <si>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</si>
  <si>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</si>
  <si>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</si>
  <si>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</si>
  <si>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</si>
  <si>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</si>
  <si>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</si>
  <si>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</si>
  <si>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</si>
  <si>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</si>
  <si>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</si>
  <si>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</si>
  <si>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</si>
  <si>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</si>
  <si>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</si>
  <si>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</si>
  <si>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</si>
  <si>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</si>
  <si>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</si>
  <si>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</si>
  <si>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</si>
  <si>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</si>
  <si>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</si>
  <si>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</si>
  <si>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</si>
  <si>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</si>
  <si>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</si>
  <si>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</si>
  <si>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</si>
  <si>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</si>
  <si>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</si>
  <si>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</si>
  <si>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</si>
  <si>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</si>
  <si>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</si>
  <si>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</si>
  <si>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</si>
  <si>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</si>
  <si>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</si>
  <si>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</si>
  <si>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</si>
  <si>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</si>
  <si>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</si>
  <si>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</si>
  <si>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</si>
  <si>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</si>
  <si>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</si>
  <si>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</si>
  <si>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</si>
  <si>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</si>
  <si>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</si>
  <si>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</si>
  <si>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</si>
  <si>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</si>
  <si>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</si>
  <si>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</si>
  <si>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</si>
  <si>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</si>
  <si>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</si>
  <si>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</si>
  <si>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</si>
  <si>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</si>
  <si>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</si>
  <si>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</si>
  <si>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</si>
  <si>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</si>
  <si>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</si>
  <si>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</si>
  <si>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</si>
  <si>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</si>
  <si>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</si>
  <si>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</si>
  <si>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</si>
  <si>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</si>
  <si>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</si>
  <si>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</si>
  <si>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</si>
  <si>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</si>
  <si>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</si>
  <si>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</si>
  <si>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</si>
  <si>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</si>
  <si>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</si>
  <si>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</si>
  <si>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</si>
  <si>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</si>
  <si>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</si>
  <si>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</si>
  <si>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</si>
  <si>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</si>
  <si>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</si>
  <si>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</si>
  <si>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</si>
  <si>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</si>
  <si>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</si>
  <si>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</si>
  <si>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</si>
  <si>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</si>
  <si>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</si>
  <si>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</si>
  <si>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</si>
  <si>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</si>
  <si>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</si>
  <si>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</si>
  <si>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</si>
  <si>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</si>
  <si>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</si>
  <si>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</si>
  <si>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</si>
  <si>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</si>
  <si>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</si>
  <si>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</si>
  <si>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</si>
  <si>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</si>
  <si>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</si>
  <si>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</si>
  <si>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</si>
  <si>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</si>
  <si>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</si>
  <si>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</si>
  <si>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</si>
  <si>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</si>
  <si>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</si>
  <si>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</si>
  <si>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</si>
  <si>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</si>
  <si>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</si>
  <si>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</si>
  <si>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</si>
  <si>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</si>
  <si>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</si>
  <si>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</si>
  <si>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</si>
  <si>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</si>
  <si>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</si>
  <si>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</si>
  <si>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</si>
  <si>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</si>
  <si>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</si>
  <si>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</si>
  <si>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</si>
  <si>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</si>
  <si>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</si>
  <si>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</si>
  <si>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</si>
  <si>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</si>
  <si>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</si>
  <si>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</si>
  <si>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</si>
  <si>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</si>
  <si>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</si>
  <si>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</si>
  <si>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</si>
  <si>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</si>
  <si>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</si>
  <si>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</si>
  <si>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</si>
  <si>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</si>
  <si>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</si>
  <si>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</si>
  <si>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</si>
  <si>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</si>
  <si>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</si>
  <si>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</si>
  <si>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</si>
  <si>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</si>
  <si>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</si>
  <si>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</si>
  <si>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</si>
  <si>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</si>
  <si>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</si>
  <si>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</si>
  <si>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</si>
  <si>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</si>
  <si>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</si>
  <si>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</si>
  <si>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</si>
  <si>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</si>
  <si>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</si>
  <si>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</si>
  <si>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</si>
  <si>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</si>
  <si>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</si>
  <si>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</si>
  <si>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</si>
  <si>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</si>
  <si>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</si>
  <si>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</si>
  <si>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</si>
  <si>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</si>
  <si>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</si>
  <si>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</si>
  <si>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</si>
  <si>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</si>
  <si>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</si>
  <si>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</si>
  <si>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</si>
  <si>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</si>
  <si>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</si>
  <si>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</si>
  <si>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</si>
  <si>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</si>
  <si>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</si>
  <si>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</si>
  <si>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</si>
  <si>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</si>
  <si>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</si>
  <si>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</si>
  <si>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</si>
  <si>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</si>
  <si>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</si>
  <si>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</si>
  <si>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</si>
  <si>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</si>
  <si>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</si>
  <si>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</si>
  <si>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</si>
  <si>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</si>
  <si>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</si>
  <si>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</si>
  <si>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</si>
  <si>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</si>
  <si>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</si>
  <si>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</si>
  <si>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</si>
  <si>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</si>
  <si>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</si>
  <si>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</si>
  <si>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</si>
  <si>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</si>
  <si>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</si>
  <si>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</si>
  <si>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</si>
  <si>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</si>
  <si>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</si>
  <si>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</si>
  <si>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</si>
  <si>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</si>
  <si>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</si>
  <si>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</si>
  <si>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</si>
  <si>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</si>
  <si>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</si>
  <si>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</si>
  <si>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</si>
  <si>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</si>
  <si>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</si>
  <si>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</si>
  <si>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</si>
  <si>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</si>
  <si>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</si>
  <si>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</si>
  <si>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</si>
  <si>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</si>
  <si>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</si>
  <si>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</si>
  <si>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</si>
  <si>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</si>
  <si>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</si>
  <si>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</si>
  <si>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</si>
  <si>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</si>
  <si>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</si>
  <si>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</si>
  <si>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</si>
  <si>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</si>
  <si>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</si>
  <si>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</si>
  <si>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</si>
  <si>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</si>
  <si>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</si>
  <si>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</si>
  <si>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</si>
  <si>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</si>
  <si>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</si>
  <si>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</si>
  <si>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</si>
  <si>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</si>
  <si>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</si>
  <si>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</si>
  <si>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</si>
  <si>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</si>
  <si>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</si>
  <si>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</si>
  <si>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</si>
  <si>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</si>
  <si>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</si>
  <si>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</si>
  <si>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</si>
  <si>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</si>
  <si>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</si>
  <si>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</si>
  <si>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</si>
  <si>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</si>
  <si>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</si>
  <si>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</si>
  <si>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</si>
  <si>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</si>
  <si>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</si>
  <si>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</si>
  <si>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</si>
  <si>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</si>
  <si>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</si>
  <si>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</si>
  <si>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</si>
  <si>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</si>
  <si>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</si>
  <si>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</si>
  <si>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</si>
  <si>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</si>
  <si>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</si>
  <si>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</si>
  <si>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</si>
  <si>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</si>
  <si>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</si>
  <si>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</si>
  <si>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</si>
  <si>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</si>
  <si>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</si>
  <si>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</si>
  <si>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</si>
  <si>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</si>
  <si>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</si>
  <si>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</si>
  <si>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</si>
  <si>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</si>
  <si>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</si>
  <si>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</si>
  <si>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</si>
  <si>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</si>
  <si>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</si>
  <si>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</si>
  <si>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</si>
  <si>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</si>
  <si>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</si>
  <si>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</si>
  <si>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</si>
  <si>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</si>
  <si>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</si>
  <si>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</si>
  <si>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</si>
  <si>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</si>
  <si>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</si>
  <si>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</si>
  <si>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</si>
  <si>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</si>
  <si>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</si>
  <si>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</si>
  <si>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</si>
  <si>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</si>
  <si>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</si>
  <si>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</si>
  <si>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</si>
  <si>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</si>
  <si>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</si>
  <si>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</si>
  <si>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</si>
  <si>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</si>
  <si>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</si>
  <si>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</si>
  <si>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</si>
  <si>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</si>
  <si>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</si>
  <si>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</si>
  <si>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</si>
  <si>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</si>
  <si>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</si>
  <si>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</si>
  <si>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</si>
  <si>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</si>
  <si>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</si>
  <si>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</si>
  <si>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</si>
  <si>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</si>
  <si>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</si>
  <si>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</si>
  <si>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</si>
  <si>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</si>
  <si>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</si>
  <si>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</si>
  <si>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</si>
  <si>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</si>
  <si>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</si>
  <si>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</si>
  <si>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</si>
  <si>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</si>
  <si>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</si>
  <si>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</si>
  <si>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</si>
  <si>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</si>
  <si>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</si>
  <si>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</si>
  <si>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</si>
  <si>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</si>
  <si>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</si>
  <si>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</si>
  <si>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</si>
  <si>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</si>
  <si>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</si>
  <si>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</si>
  <si>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</si>
  <si>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</si>
  <si>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</si>
  <si>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</si>
  <si>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</si>
  <si>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</si>
  <si>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</si>
  <si>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</si>
  <si>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</si>
  <si>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</si>
  <si>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</si>
  <si>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</si>
  <si>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</si>
  <si>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</si>
  <si>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</si>
  <si>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</si>
  <si>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</si>
  <si>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</si>
  <si>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</si>
  <si>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</si>
  <si>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</si>
  <si>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</si>
  <si>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</si>
  <si>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</si>
  <si>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</si>
  <si>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</si>
  <si>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</si>
  <si>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</si>
  <si>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</si>
  <si>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</si>
  <si>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</si>
  <si>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</si>
  <si>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</si>
  <si>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</si>
  <si>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</si>
  <si>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</si>
  <si>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</si>
  <si>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</si>
  <si>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</si>
  <si>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</si>
  <si>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</si>
  <si>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</si>
  <si>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</si>
  <si>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</si>
  <si>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</si>
  <si>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</si>
  <si>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</si>
  <si>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</si>
  <si>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</si>
  <si>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</si>
  <si>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</si>
  <si>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</si>
  <si>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</si>
  <si>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</si>
  <si>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</si>
  <si>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</si>
  <si>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</si>
  <si>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</si>
  <si>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</si>
  <si>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</si>
  <si>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</si>
  <si>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</si>
  <si>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</si>
  <si>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</si>
  <si>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</si>
  <si>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</si>
  <si>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</si>
  <si>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</si>
  <si>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</si>
  <si>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</si>
  <si>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</si>
  <si>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</si>
  <si>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</si>
  <si>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</si>
  <si>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</si>
  <si>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</si>
  <si>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</si>
  <si>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</si>
  <si>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</si>
  <si>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</si>
  <si>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</si>
  <si>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</si>
  <si>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</si>
  <si>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</si>
  <si>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</si>
  <si>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</si>
  <si>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</si>
  <si>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</si>
  <si>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</si>
  <si>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</si>
  <si>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</si>
  <si>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</si>
  <si>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</si>
  <si>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</si>
  <si>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</si>
  <si>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</si>
  <si>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</si>
  <si>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</si>
  <si>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</si>
  <si>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</si>
  <si>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</si>
  <si>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</si>
  <si>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</si>
  <si>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</si>
  <si>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</si>
  <si>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</si>
  <si>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</si>
  <si>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</si>
  <si>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</si>
  <si>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</si>
  <si>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</si>
  <si>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</si>
  <si>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</si>
  <si>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</si>
  <si>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</si>
  <si>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</si>
  <si>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</si>
  <si>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</si>
  <si>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</si>
  <si>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</si>
  <si>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</si>
  <si>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</si>
  <si>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</si>
  <si>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</si>
  <si>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</si>
  <si>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</si>
  <si>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</si>
  <si>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</si>
  <si>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</si>
  <si>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</si>
  <si>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</si>
  <si>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</si>
  <si>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</si>
  <si>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</si>
  <si>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</si>
  <si>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</si>
  <si>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</si>
  <si>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</si>
  <si>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</si>
  <si>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</si>
  <si>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</si>
  <si>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</si>
  <si>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</si>
  <si>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</si>
  <si>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</si>
  <si>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</si>
  <si>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</si>
  <si>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</si>
  <si>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</si>
  <si>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</si>
  <si>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</si>
  <si>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</si>
  <si>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</si>
  <si>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</si>
  <si>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</si>
  <si>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</si>
  <si>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</si>
  <si>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</si>
  <si>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</si>
  <si>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</si>
  <si>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</si>
  <si>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</si>
  <si>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</si>
  <si>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</si>
  <si>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</si>
  <si>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</si>
  <si>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</si>
  <si>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</si>
  <si>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</si>
  <si>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</si>
  <si>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</si>
  <si>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</si>
  <si>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</si>
  <si>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</si>
  <si>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</si>
  <si>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</si>
  <si>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</si>
  <si>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</si>
  <si>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</si>
  <si>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</si>
  <si>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</si>
  <si>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</si>
  <si>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</si>
  <si>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</si>
  <si>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</si>
  <si>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</si>
  <si>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</si>
  <si>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</si>
  <si>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</si>
  <si>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</si>
  <si>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</si>
  <si>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</si>
  <si>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</si>
  <si>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</si>
  <si>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</si>
  <si>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</si>
  <si>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</si>
  <si>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</si>
  <si>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</si>
  <si>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</si>
  <si>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</si>
  <si>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</si>
  <si>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</si>
  <si>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</si>
  <si>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</si>
  <si>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</si>
  <si>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</si>
  <si>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</si>
  <si>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</si>
  <si>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</si>
  <si>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</si>
  <si>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</si>
  <si>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</si>
  <si>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</si>
  <si>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</si>
  <si>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</si>
  <si>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</si>
  <si>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</si>
  <si>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</si>
  <si>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</si>
  <si>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</si>
  <si>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</si>
  <si>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</si>
  <si>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</si>
  <si>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</si>
  <si>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</si>
  <si>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</si>
  <si>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</si>
  <si>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</si>
  <si>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</si>
  <si>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</si>
  <si>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</si>
  <si>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</si>
  <si>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</si>
  <si>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</si>
  <si>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</si>
  <si>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</si>
  <si>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</si>
  <si>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</si>
  <si>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</si>
  <si>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</si>
  <si>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</si>
  <si>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</si>
  <si>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</si>
  <si>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</si>
  <si>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</si>
  <si>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</si>
  <si>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</si>
  <si>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</si>
  <si>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</si>
  <si>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</si>
  <si>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</si>
  <si>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</si>
  <si>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</si>
  <si>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</si>
  <si>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</si>
  <si>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</si>
  <si>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</si>
  <si>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</si>
  <si>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</si>
  <si>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</si>
  <si>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</si>
  <si>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</si>
  <si>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</si>
  <si>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</si>
  <si>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</si>
  <si>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</si>
  <si>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</si>
  <si>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</si>
  <si>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</si>
  <si>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</si>
  <si>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</si>
  <si>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</si>
  <si>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</si>
  <si>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</si>
  <si>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</si>
  <si>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</si>
  <si>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</si>
  <si>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</si>
  <si>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</si>
  <si>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</si>
  <si>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</si>
  <si>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</si>
  <si>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</si>
  <si>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</si>
  <si>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</si>
  <si>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</si>
  <si>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</si>
  <si>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</si>
  <si>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</si>
  <si>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</si>
  <si>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</si>
  <si>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</si>
  <si>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</si>
  <si>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</si>
  <si>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</si>
  <si>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</si>
  <si>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</si>
  <si>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</si>
  <si>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</si>
  <si>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</si>
  <si>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</si>
  <si>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</si>
  <si>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</si>
  <si>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</si>
  <si>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</si>
  <si>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</si>
  <si>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</si>
  <si>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</si>
  <si>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</si>
  <si>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</si>
  <si>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</si>
  <si>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</si>
  <si>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</si>
  <si>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</si>
  <si>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</si>
  <si>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</si>
  <si>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</si>
  <si>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</si>
  <si>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</si>
  <si>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</si>
  <si>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</si>
  <si>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</si>
  <si>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</si>
  <si>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</si>
  <si>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</si>
  <si>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</si>
  <si>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</si>
  <si>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</si>
  <si>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</si>
  <si>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</si>
  <si>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</si>
  <si>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</si>
  <si>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</si>
  <si>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</si>
  <si>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</si>
  <si>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</si>
  <si>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</si>
  <si>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</si>
  <si>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</si>
  <si>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</si>
  <si>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</si>
  <si>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</si>
  <si>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</si>
  <si>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</si>
  <si>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</si>
  <si>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</si>
  <si>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</si>
  <si>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</si>
  <si>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</si>
  <si>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</si>
  <si>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</si>
  <si>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</si>
  <si>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</si>
  <si>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</si>
  <si>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</si>
  <si>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</si>
  <si>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</si>
  <si>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</si>
  <si>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</si>
  <si>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</si>
  <si>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</si>
  <si>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</si>
  <si>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</si>
  <si>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</si>
  <si>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</si>
  <si>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</si>
  <si>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</si>
  <si>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</si>
  <si>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</si>
  <si>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</si>
  <si>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</si>
  <si>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</si>
  <si>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</si>
  <si>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</si>
  <si>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</si>
  <si>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</si>
  <si>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</si>
  <si>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</si>
  <si>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</si>
  <si>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</si>
  <si>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</si>
  <si>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</si>
  <si>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</si>
  <si>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</si>
  <si>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</si>
  <si>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</si>
  <si>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</si>
  <si>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</si>
  <si>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</si>
  <si>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</si>
  <si>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</si>
  <si>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</si>
  <si>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</si>
  <si>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</si>
  <si>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</si>
  <si>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</si>
  <si>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</si>
  <si>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</si>
  <si>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</si>
  <si>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</si>
  <si>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</si>
  <si>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</si>
  <si>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</si>
  <si>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</si>
  <si>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</si>
  <si>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</si>
  <si>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</si>
  <si>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</si>
  <si>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</si>
  <si>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</si>
  <si>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</si>
  <si>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</si>
  <si>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</si>
  <si>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</si>
  <si>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</si>
  <si>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</si>
  <si>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</si>
  <si>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</si>
  <si>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</si>
  <si>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</si>
  <si>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</si>
  <si>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</si>
  <si>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</si>
  <si>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</si>
  <si>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</si>
  <si>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</si>
  <si>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</si>
  <si>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</si>
  <si>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</si>
  <si>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</si>
  <si>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</si>
  <si>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</si>
  <si>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</si>
  <si>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</si>
  <si>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</si>
  <si>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</si>
  <si>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</si>
  <si>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</si>
  <si>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</si>
  <si>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</si>
  <si>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</si>
  <si>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</si>
  <si>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</si>
  <si>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</si>
  <si>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</si>
  <si>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</si>
  <si>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</si>
  <si>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</si>
  <si>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</si>
  <si>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</si>
  <si>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</si>
  <si>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</si>
  <si>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</si>
  <si>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</si>
  <si>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</si>
  <si>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</si>
  <si>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</si>
  <si>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</si>
  <si>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</si>
  <si>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</si>
  <si>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</si>
  <si>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</si>
  <si>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</si>
  <si>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</si>
  <si>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</si>
  <si>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</si>
  <si>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</si>
  <si>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</si>
  <si>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</si>
  <si>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</si>
  <si>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</si>
  <si>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</si>
  <si>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</si>
  <si>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</si>
  <si>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</si>
  <si>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</si>
  <si>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</si>
  <si>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</si>
  <si>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</si>
  <si>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</si>
  <si>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</si>
  <si>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</si>
  <si>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</si>
  <si>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</si>
  <si>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</si>
  <si>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</si>
  <si>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</si>
  <si>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</si>
  <si>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</si>
  <si>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</si>
  <si>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</si>
  <si>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</si>
  <si>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</si>
  <si>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</si>
  <si>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</si>
  <si>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</si>
  <si>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</si>
  <si>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</si>
  <si>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</si>
  <si>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</si>
  <si>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</si>
  <si>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</si>
  <si>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</si>
  <si>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</si>
  <si>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</si>
  <si>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</si>
  <si>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</si>
  <si>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</si>
  <si>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</si>
  <si>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</si>
  <si>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</si>
  <si>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</si>
  <si>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</si>
  <si>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</si>
  <si>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</si>
  <si>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</si>
  <si>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</si>
  <si>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</si>
  <si>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</si>
  <si>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</si>
  <si>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</si>
  <si>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</si>
  <si>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</si>
  <si>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</si>
  <si>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</si>
  <si>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</si>
  <si>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</si>
  <si>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</si>
  <si>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</si>
  <si>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</si>
  <si>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</si>
  <si>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</si>
  <si>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</si>
  <si>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</si>
  <si>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</si>
  <si>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</si>
  <si>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</si>
  <si>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</si>
  <si>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</si>
  <si>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</si>
  <si>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</si>
  <si>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</si>
  <si>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</si>
  <si>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</si>
  <si>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</si>
  <si>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</si>
  <si>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</si>
  <si>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</si>
  <si>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</si>
  <si>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</si>
  <si>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</si>
  <si>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</si>
  <si>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</si>
  <si>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</si>
  <si>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</si>
  <si>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</si>
  <si>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</si>
  <si>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</si>
  <si>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</si>
  <si>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</si>
  <si>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</si>
  <si>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</si>
  <si>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</si>
  <si>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</si>
  <si>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</si>
  <si>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</si>
  <si>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</si>
  <si>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</si>
  <si>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</si>
  <si>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</si>
  <si>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</si>
  <si>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</si>
  <si>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</si>
  <si>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</si>
  <si>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</si>
  <si>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</si>
  <si>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</si>
  <si>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</si>
  <si>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</si>
  <si>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</si>
  <si>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</si>
  <si>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</si>
  <si>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</si>
  <si>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</si>
  <si>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</si>
  <si>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</si>
  <si>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</si>
  <si>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</si>
  <si>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</si>
  <si>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</si>
  <si>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</si>
  <si>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</si>
  <si>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</si>
  <si>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</si>
  <si>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</si>
  <si>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</si>
  <si>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</si>
  <si>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</si>
  <si>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</si>
  <si>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</si>
  <si>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</si>
  <si>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</si>
  <si>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</si>
  <si>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</si>
  <si>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</si>
  <si>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</si>
  <si>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</si>
  <si>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</si>
  <si>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</si>
  <si>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</si>
  <si>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</si>
  <si>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</si>
  <si>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</si>
  <si>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</si>
  <si>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</si>
  <si>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</si>
  <si>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</si>
  <si>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</si>
  <si>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</si>
  <si>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</si>
  <si>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</si>
  <si>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</si>
  <si>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</si>
  <si>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</si>
  <si>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</si>
  <si>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</si>
  <si>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</si>
  <si>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</si>
  <si>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</si>
  <si>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</si>
  <si>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</si>
  <si>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</si>
  <si>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</si>
  <si>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</si>
  <si>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</si>
  <si>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</si>
  <si>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</si>
  <si>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</si>
  <si>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</si>
  <si>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</si>
  <si>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</si>
  <si>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</si>
  <si>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</si>
  <si>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</si>
  <si>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</si>
  <si>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</si>
  <si>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</si>
  <si>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</si>
  <si>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</si>
  <si>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</si>
  <si>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</si>
  <si>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</si>
  <si>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</si>
  <si>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</si>
  <si>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</si>
  <si>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</si>
  <si>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</si>
  <si>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</si>
  <si>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</si>
  <si>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</si>
  <si>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</si>
  <si>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</si>
  <si>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</si>
  <si>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</si>
  <si>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</si>
  <si>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</si>
  <si>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</si>
  <si>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</si>
  <si>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</si>
  <si>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</si>
  <si>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</si>
  <si>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</si>
  <si>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</si>
  <si>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</si>
  <si>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</si>
  <si>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</si>
  <si>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</si>
  <si>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</si>
  <si>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</si>
  <si>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</si>
  <si>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</si>
  <si>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</si>
  <si>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</si>
  <si>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</si>
  <si>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</si>
  <si>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</si>
  <si>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</si>
  <si>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</si>
  <si>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</si>
  <si>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</si>
  <si>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</si>
  <si>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</si>
  <si>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</si>
  <si>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</si>
  <si>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</si>
  <si>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</si>
  <si>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</si>
  <si>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</si>
  <si>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</si>
  <si>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</si>
  <si>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</si>
  <si>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</si>
  <si>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</si>
  <si>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</si>
  <si>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</si>
  <si>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</si>
  <si>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</si>
  <si>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</si>
  <si>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</si>
  <si>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</si>
  <si>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</si>
  <si>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</si>
  <si>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</si>
  <si>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</si>
  <si>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</si>
  <si>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</si>
  <si>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</si>
  <si>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</si>
  <si>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</si>
  <si>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</si>
  <si>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</si>
  <si>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</si>
  <si>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</si>
  <si>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</si>
  <si>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</si>
  <si>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</si>
  <si>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</si>
  <si>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</si>
  <si>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</si>
  <si>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</si>
  <si>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</si>
  <si>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</si>
  <si>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</si>
  <si>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</si>
  <si>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</si>
  <si>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</si>
  <si>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</si>
  <si>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</si>
  <si>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</si>
  <si>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</si>
  <si>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</si>
  <si>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</si>
  <si>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</si>
  <si>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</si>
  <si>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</si>
  <si>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</si>
  <si>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</si>
  <si>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</si>
  <si>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</si>
  <si>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</si>
  <si>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</si>
  <si>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</si>
  <si>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</si>
  <si>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</si>
  <si>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</si>
  <si>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</si>
  <si>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</si>
  <si>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</si>
  <si>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</si>
  <si>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</si>
  <si>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</si>
  <si>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</si>
  <si>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</si>
  <si>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</si>
  <si>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</si>
  <si>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</si>
  <si>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</si>
  <si>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</si>
  <si>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</si>
  <si>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</si>
  <si>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</si>
  <si>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</si>
  <si>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</si>
  <si>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</si>
  <si>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</si>
  <si>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</si>
  <si>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</si>
  <si>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</si>
  <si>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</si>
  <si>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</si>
  <si>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</si>
  <si>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</si>
  <si>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</si>
  <si>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</si>
  <si>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</si>
  <si>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</si>
  <si>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</si>
  <si>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</si>
  <si>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</si>
  <si>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</si>
  <si>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</si>
  <si>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</si>
  <si>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</si>
  <si>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</si>
  <si>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</si>
  <si>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</si>
  <si>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</si>
  <si>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</si>
  <si>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</si>
  <si>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</si>
  <si>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</si>
  <si>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</si>
  <si>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</si>
  <si>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</si>
  <si>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</si>
  <si>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</si>
  <si>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</si>
  <si>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</si>
  <si>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</si>
  <si>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</si>
  <si>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</si>
  <si>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</si>
  <si>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</si>
  <si>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</si>
  <si>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</si>
  <si>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</si>
  <si>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</si>
  <si>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</si>
  <si>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</si>
  <si>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</si>
  <si>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</si>
  <si>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</si>
  <si>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</si>
  <si>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</si>
  <si>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</si>
  <si>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</si>
  <si>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</si>
  <si>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</si>
  <si>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</si>
  <si>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</si>
  <si>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</si>
  <si>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</si>
  <si>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</si>
  <si>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</si>
  <si>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</si>
  <si>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</si>
  <si>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</si>
  <si>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</si>
  <si>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</si>
  <si>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</si>
  <si>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</si>
  <si>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</si>
  <si>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</si>
  <si>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</si>
  <si>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</si>
  <si>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</si>
  <si>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</si>
  <si>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</si>
  <si>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</si>
  <si>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</si>
  <si>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</si>
  <si>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</si>
  <si>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</si>
  <si>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</si>
  <si>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</si>
  <si>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</si>
  <si>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</si>
  <si>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</si>
  <si>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</si>
  <si>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</si>
  <si>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</si>
  <si>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</si>
  <si>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</si>
  <si>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</si>
  <si>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</si>
  <si>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</si>
  <si>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</si>
  <si>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</si>
  <si>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</si>
  <si>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</si>
  <si>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</si>
  <si>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</si>
  <si>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</si>
  <si>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</si>
  <si>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</si>
  <si>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</si>
  <si>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</si>
  <si>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</si>
  <si>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</si>
  <si>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</si>
  <si>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</si>
  <si>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</si>
  <si>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</si>
  <si>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</si>
  <si>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</si>
  <si>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</si>
  <si>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</si>
  <si>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</si>
  <si>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</si>
  <si>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</si>
  <si>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</si>
  <si>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</si>
  <si>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</si>
  <si>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</si>
  <si>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</si>
  <si>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</si>
  <si>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</si>
  <si>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</si>
  <si>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</si>
  <si>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</si>
  <si>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</si>
  <si>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</si>
  <si>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</si>
  <si>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</si>
  <si>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</si>
  <si>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</si>
  <si>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</si>
  <si>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</si>
  <si>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</si>
  <si>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</si>
  <si>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</si>
  <si>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</si>
  <si>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</si>
  <si>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</si>
  <si>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</si>
  <si>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</si>
  <si>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</si>
  <si>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</si>
  <si>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</si>
  <si>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</si>
  <si>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</si>
  <si>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</si>
  <si>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</si>
  <si>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</si>
  <si>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</si>
  <si>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</si>
  <si>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</si>
  <si>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</si>
  <si>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</si>
  <si>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</si>
  <si>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</si>
  <si>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</si>
  <si>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</si>
  <si>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</si>
  <si>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</si>
  <si>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</si>
  <si>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</si>
  <si>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</si>
  <si>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</si>
  <si>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</si>
  <si>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</si>
  <si>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</si>
  <si>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</si>
  <si>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</si>
  <si>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</si>
  <si>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</si>
  <si>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</si>
  <si>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</si>
  <si>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</si>
  <si>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</si>
  <si>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</si>
  <si>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</si>
  <si>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</si>
  <si>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</si>
  <si>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</si>
  <si>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</si>
  <si>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</si>
  <si>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</si>
  <si>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</si>
  <si>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</si>
  <si>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</si>
  <si>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</si>
  <si>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</si>
  <si>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</si>
  <si>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</si>
  <si>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</si>
  <si>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</si>
  <si>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</si>
  <si>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</si>
  <si>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</si>
  <si>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</si>
  <si>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</si>
  <si>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</si>
  <si>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</si>
  <si>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</si>
  <si>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</si>
  <si>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</si>
  <si>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</si>
  <si>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</si>
  <si>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</si>
  <si>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</si>
  <si>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</si>
  <si>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</si>
  <si>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</si>
  <si>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</si>
  <si>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</si>
  <si>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</si>
  <si>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</si>
  <si>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</si>
  <si>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</si>
  <si>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</si>
  <si>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</si>
  <si>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</si>
  <si>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</si>
  <si>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</si>
  <si>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</si>
  <si>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</si>
  <si>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</si>
  <si>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</si>
  <si>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</si>
  <si>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</si>
  <si>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</si>
  <si>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</si>
  <si>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</si>
  <si>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</si>
  <si>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</si>
  <si>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</si>
  <si>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</si>
  <si>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</si>
  <si>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</si>
  <si>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</si>
  <si>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</si>
  <si>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</si>
  <si>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</si>
  <si>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</si>
  <si>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</si>
  <si>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</si>
  <si>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</si>
  <si>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</si>
  <si>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</si>
  <si>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</si>
  <si>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</si>
  <si>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</si>
  <si>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</si>
  <si>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</si>
  <si>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</si>
  <si>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</si>
  <si>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</si>
  <si>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</si>
  <si>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</si>
  <si>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</si>
  <si>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</si>
  <si>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</si>
  <si>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</si>
  <si>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</si>
  <si>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</si>
  <si>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</si>
  <si>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</si>
  <si>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</si>
  <si>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</si>
  <si>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</si>
  <si>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</si>
  <si>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</si>
  <si>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</si>
  <si>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</si>
  <si>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</si>
  <si>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</si>
  <si>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</si>
  <si>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</si>
  <si>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</si>
  <si>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</si>
  <si>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</si>
  <si>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</si>
  <si>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</si>
  <si>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</si>
  <si>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</si>
  <si>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</si>
  <si>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</si>
  <si>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</si>
  <si>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</si>
  <si>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</si>
  <si>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</si>
  <si>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</si>
  <si>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</si>
  <si>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</si>
  <si>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</si>
  <si>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</si>
  <si>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</si>
  <si>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</si>
  <si>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</si>
  <si>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</si>
  <si>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</si>
  <si>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</si>
  <si>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</si>
  <si>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</si>
  <si>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</si>
  <si>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</si>
  <si>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</si>
  <si>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</si>
  <si>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</si>
  <si>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</si>
  <si>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</si>
  <si>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</si>
  <si>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</si>
  <si>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</si>
  <si>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</si>
  <si>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</si>
  <si>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</si>
  <si>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</si>
  <si>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</si>
  <si>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</si>
  <si>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</si>
  <si>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</si>
  <si>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</si>
  <si>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</si>
  <si>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</si>
  <si>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</si>
  <si>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</si>
  <si>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</si>
  <si>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</si>
  <si>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</si>
  <si>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</si>
  <si>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</si>
  <si>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</si>
  <si>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</si>
  <si>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</si>
  <si>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</si>
  <si>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</si>
  <si>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</si>
  <si>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</si>
  <si>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</si>
  <si>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</si>
  <si>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</si>
  <si>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</si>
  <si>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</si>
  <si>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</si>
  <si>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</si>
  <si>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</si>
  <si>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</si>
  <si>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</si>
  <si>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</si>
  <si>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</si>
  <si>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</si>
  <si>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</si>
  <si>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</si>
  <si>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</si>
  <si>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</si>
  <si>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</si>
  <si>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</si>
  <si>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</si>
  <si>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</si>
  <si>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</si>
  <si>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</si>
  <si>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</si>
  <si>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</si>
  <si>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</si>
  <si>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</si>
  <si>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</si>
  <si>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</si>
  <si>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</si>
  <si>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</si>
  <si>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</si>
  <si>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</si>
  <si>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</si>
  <si>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</si>
  <si>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</si>
  <si>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</si>
  <si>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</si>
  <si>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</si>
  <si>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</si>
  <si>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</si>
  <si>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</si>
  <si>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</si>
  <si>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</si>
  <si>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</si>
  <si>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</si>
  <si>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</si>
  <si>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</si>
  <si>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</si>
  <si>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</si>
  <si>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</si>
  <si>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</si>
  <si>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</si>
  <si>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</si>
  <si>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</si>
  <si>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</si>
  <si>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</si>
  <si>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</si>
  <si>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</si>
  <si>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</si>
  <si>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</si>
  <si>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</si>
  <si>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</si>
  <si>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</si>
  <si>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</si>
  <si>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</si>
  <si>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</si>
  <si>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</si>
  <si>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</si>
  <si>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</si>
  <si>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</si>
  <si>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</si>
  <si>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</si>
  <si>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</si>
  <si>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</si>
  <si>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</si>
  <si>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</si>
  <si>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</si>
  <si>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</si>
  <si>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</si>
  <si>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</si>
  <si>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</si>
  <si>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</si>
  <si>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</si>
  <si>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</si>
  <si>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</si>
  <si>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</si>
  <si>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</si>
  <si>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</si>
  <si>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</si>
  <si>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</si>
  <si>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</si>
  <si>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</si>
  <si>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</si>
  <si>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</si>
  <si>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</si>
  <si>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</si>
  <si>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</si>
  <si>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</si>
  <si>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</si>
  <si>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</si>
  <si>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</si>
  <si>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</si>
  <si>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</si>
  <si>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</si>
  <si>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</si>
  <si>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</si>
  <si>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</si>
  <si>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</si>
  <si>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</si>
  <si>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</si>
  <si>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</si>
  <si>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</si>
  <si>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</si>
  <si>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</si>
  <si>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</si>
  <si>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</si>
  <si>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</si>
  <si>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</si>
  <si>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</si>
  <si>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</si>
  <si>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</si>
  <si>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</si>
  <si>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</si>
  <si>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</si>
  <si>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</si>
  <si>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</si>
  <si>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</si>
  <si>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</si>
  <si>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</si>
  <si>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</si>
  <si>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</si>
  <si>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</si>
  <si>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</si>
  <si>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</si>
  <si>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</si>
  <si>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</si>
  <si>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</si>
  <si>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</si>
  <si>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</si>
  <si>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</si>
  <si>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</si>
  <si>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</si>
  <si>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</si>
  <si>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</si>
  <si>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</si>
  <si>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</si>
  <si>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</si>
  <si>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</si>
  <si>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</si>
  <si>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</si>
  <si>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</si>
  <si>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</si>
  <si>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</si>
  <si>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</si>
  <si>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</si>
  <si>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</si>
  <si>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</si>
  <si>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</si>
  <si>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</si>
  <si>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</si>
  <si>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</si>
  <si>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</si>
  <si>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</si>
  <si>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</si>
  <si>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</si>
  <si>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</si>
  <si>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</si>
  <si>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</si>
  <si>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</si>
  <si>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</si>
  <si>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</si>
  <si>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</si>
  <si>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</si>
  <si>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</si>
  <si>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</si>
  <si>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</si>
  <si>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</si>
  <si>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</si>
  <si>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</si>
  <si>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</si>
  <si>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</si>
  <si>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</si>
  <si>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</si>
  <si>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</si>
  <si>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</si>
  <si>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</si>
  <si>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</si>
  <si>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</si>
  <si>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</si>
  <si>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</si>
  <si>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</si>
  <si>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</si>
  <si>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</si>
  <si>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</si>
  <si>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</si>
  <si>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</si>
  <si>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</si>
  <si>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</si>
  <si>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</si>
  <si>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</si>
  <si>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</si>
  <si>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</si>
  <si>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</si>
  <si>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</si>
  <si>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</si>
  <si>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</si>
  <si>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</si>
  <si>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</si>
  <si>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</si>
  <si>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</si>
  <si>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</si>
  <si>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</si>
  <si>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</si>
  <si>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</si>
  <si>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</si>
  <si>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</si>
  <si>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</si>
  <si>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</si>
  <si>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</si>
  <si>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</si>
  <si>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</si>
  <si>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</si>
  <si>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</si>
  <si>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</si>
  <si>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</si>
  <si>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</si>
  <si>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</si>
  <si>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</si>
  <si>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</si>
  <si>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</si>
  <si>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</si>
  <si>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</si>
  <si>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</si>
  <si>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</si>
  <si>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</si>
  <si>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</si>
  <si>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</si>
  <si>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</si>
  <si>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</si>
  <si>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</si>
  <si>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</si>
  <si>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</si>
  <si>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</si>
  <si>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</si>
  <si>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</si>
  <si>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</si>
  <si>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</si>
  <si>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</si>
  <si>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</si>
  <si>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</si>
  <si>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</si>
  <si>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</si>
  <si>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</si>
  <si>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</si>
  <si>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</si>
  <si>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</si>
  <si>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</si>
  <si>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</si>
  <si>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</si>
  <si>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</si>
  <si>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</si>
  <si>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</si>
  <si>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</si>
  <si>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</si>
  <si>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</si>
  <si>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</si>
  <si>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</si>
  <si>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</si>
  <si>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</si>
  <si>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</si>
  <si>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</si>
  <si>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</si>
  <si>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</si>
  <si>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</si>
  <si>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</si>
  <si>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</si>
  <si>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</si>
  <si>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</si>
  <si>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</si>
  <si>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</si>
  <si>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</si>
  <si>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</si>
  <si>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</si>
  <si>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</si>
  <si>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</si>
  <si>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</si>
  <si>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</si>
  <si>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</si>
  <si>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</si>
  <si>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</si>
  <si>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</si>
  <si>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</si>
  <si>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</si>
  <si>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</si>
  <si>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</si>
  <si>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</si>
  <si>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</si>
  <si>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</si>
  <si>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</si>
  <si>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</si>
  <si>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</si>
  <si>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</si>
  <si>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</si>
  <si>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</si>
  <si>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</si>
  <si>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</si>
  <si>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</si>
  <si>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</si>
  <si>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</si>
  <si>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</si>
  <si>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</si>
  <si>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</si>
  <si>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</si>
  <si>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</si>
  <si>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</si>
  <si>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</si>
  <si>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</si>
  <si>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</si>
  <si>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</si>
  <si>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</si>
  <si>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</si>
  <si>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</si>
  <si>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</si>
  <si>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</si>
  <si>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</si>
  <si>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</si>
  <si>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</si>
  <si>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</si>
  <si>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</si>
  <si>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</si>
  <si>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</si>
  <si>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</si>
  <si>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</si>
  <si>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</si>
  <si>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</si>
  <si>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</si>
  <si>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</si>
  <si>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</si>
  <si>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</si>
  <si>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</si>
  <si>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</si>
  <si>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</si>
  <si>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</si>
  <si>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</si>
  <si>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</si>
  <si>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</si>
  <si>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</si>
  <si>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</si>
  <si>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</si>
  <si>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</si>
  <si>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</si>
  <si>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</si>
  <si>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</si>
  <si>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</si>
  <si>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</si>
  <si>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</si>
  <si>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</si>
  <si>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</si>
  <si>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</si>
  <si>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</si>
  <si>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</si>
  <si>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</si>
  <si>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</si>
  <si>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</si>
  <si>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</si>
  <si>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</si>
  <si>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</si>
  <si>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</si>
  <si>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</si>
  <si>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</si>
  <si>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</si>
  <si>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</si>
  <si>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</si>
  <si>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</si>
  <si>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</si>
  <si>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</si>
  <si>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</si>
  <si>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</si>
  <si>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</si>
  <si>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</si>
  <si>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</si>
  <si>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</si>
  <si>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</si>
  <si>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</si>
  <si>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</si>
  <si>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</si>
  <si>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</si>
  <si>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</si>
  <si>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</si>
  <si>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</si>
  <si>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</si>
  <si>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</si>
  <si>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</si>
  <si>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</si>
  <si>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</si>
  <si>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</si>
  <si>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</si>
  <si>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</si>
  <si>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</si>
  <si>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</si>
  <si>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</si>
  <si>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</si>
  <si>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</si>
  <si>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</si>
  <si>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</si>
  <si>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</si>
  <si>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</si>
  <si>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</si>
  <si>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</si>
  <si>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</si>
  <si>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</si>
  <si>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</si>
  <si>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</si>
  <si>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</si>
  <si>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</si>
  <si>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</si>
  <si>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</si>
  <si>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</si>
  <si>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</si>
  <si>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</si>
  <si>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</si>
  <si>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</si>
  <si>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</si>
  <si>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</si>
  <si>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</si>
  <si>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</si>
  <si>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</si>
  <si>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</si>
  <si>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</si>
  <si>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</si>
  <si>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</si>
  <si>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</si>
  <si>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</si>
  <si>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</si>
  <si>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</si>
  <si>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</si>
  <si>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</si>
  <si>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</si>
  <si>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</si>
  <si>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</si>
  <si>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</si>
  <si>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</si>
  <si>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</si>
  <si>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</si>
  <si>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</si>
  <si>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</si>
  <si>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</si>
  <si>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</si>
  <si>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</si>
  <si>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</si>
  <si>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</si>
  <si>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</si>
  <si>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</si>
  <si>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</si>
  <si>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</si>
  <si>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</si>
  <si>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</si>
  <si>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</si>
  <si>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</si>
  <si>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</si>
  <si>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</si>
  <si>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</si>
  <si>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</si>
  <si>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</si>
  <si>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</si>
  <si>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</si>
  <si>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</si>
  <si>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</si>
  <si>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</si>
  <si>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</si>
  <si>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</si>
  <si>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</si>
  <si>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</si>
  <si>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</si>
  <si>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</si>
  <si>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</si>
  <si>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</si>
  <si>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</si>
  <si>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</si>
  <si>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</si>
  <si>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</si>
  <si>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</si>
  <si>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</si>
  <si>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</si>
  <si>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</si>
  <si>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</si>
  <si>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</si>
  <si>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</si>
  <si>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</si>
  <si>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</si>
  <si>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</si>
  <si>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</si>
  <si>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</si>
  <si>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</si>
  <si>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</si>
  <si>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</si>
  <si>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</si>
  <si>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</si>
  <si>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</si>
  <si>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</si>
  <si>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</si>
  <si>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</si>
  <si>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</si>
  <si>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</si>
  <si>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</si>
  <si>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</si>
  <si>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</si>
  <si>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</si>
  <si>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</si>
  <si>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</si>
  <si>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</si>
  <si>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</si>
  <si>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</si>
  <si>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</si>
  <si>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</si>
  <si>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</si>
  <si>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</si>
  <si>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</si>
  <si>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</si>
  <si>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</si>
  <si>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</si>
  <si>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</si>
  <si>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</si>
  <si>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</si>
  <si>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</si>
  <si>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</si>
  <si>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</si>
  <si>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</si>
  <si>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</si>
  <si>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</si>
  <si>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</si>
  <si>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</si>
  <si>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</si>
  <si>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</si>
  <si>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</si>
  <si>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</si>
  <si>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</si>
  <si>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</si>
  <si>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</si>
  <si>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</si>
  <si>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</si>
  <si>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</si>
  <si>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</si>
  <si>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</si>
  <si>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</si>
  <si>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</si>
  <si>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</si>
  <si>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</si>
  <si>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</si>
  <si>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</si>
  <si>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</si>
  <si>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</si>
  <si>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</si>
  <si>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</si>
  <si>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</si>
  <si>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</si>
  <si>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</si>
  <si>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</si>
  <si>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</si>
  <si>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</si>
  <si>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</si>
  <si>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</si>
  <si>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</si>
  <si>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</si>
  <si>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</si>
  <si>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</si>
  <si>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</si>
  <si>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</si>
  <si>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</si>
  <si>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</si>
  <si>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</si>
  <si>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</si>
  <si>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</si>
  <si>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</si>
  <si>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</si>
  <si>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</si>
  <si>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</si>
  <si>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</si>
  <si>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</si>
  <si>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</si>
  <si>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</si>
  <si>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</si>
  <si>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</si>
  <si>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</si>
  <si>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</si>
  <si>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</si>
  <si>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</si>
  <si>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</si>
  <si>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</si>
  <si>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</si>
  <si>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</si>
  <si>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</si>
  <si>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</si>
  <si>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</si>
  <si>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</si>
  <si>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</si>
  <si>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</si>
  <si>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</si>
  <si>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</si>
  <si>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</si>
  <si>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</si>
  <si>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</si>
  <si>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</si>
  <si>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</si>
  <si>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</si>
  <si>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</si>
  <si>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</si>
  <si>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</si>
  <si>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</si>
  <si>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</si>
  <si>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</si>
  <si>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</si>
  <si>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</si>
  <si>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</si>
  <si>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</si>
  <si>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</si>
  <si>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</si>
  <si>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</si>
  <si>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</si>
  <si>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</si>
  <si>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</si>
  <si>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</si>
  <si>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</si>
  <si>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</si>
  <si>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</si>
  <si>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</si>
  <si>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</si>
  <si>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</si>
  <si>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</si>
  <si>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</si>
  <si>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</si>
  <si>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</si>
  <si>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</si>
  <si>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</si>
  <si>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</si>
  <si>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</si>
  <si>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</si>
  <si>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</si>
  <si>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</si>
  <si>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</si>
  <si>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</si>
  <si>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</si>
  <si>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</si>
  <si>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</si>
  <si>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</si>
  <si>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</si>
  <si>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</si>
  <si>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</si>
  <si>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</si>
  <si>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</si>
  <si>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</si>
  <si>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</si>
  <si>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</si>
  <si>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</si>
  <si>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</si>
  <si>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</si>
  <si>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</si>
  <si>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</si>
  <si>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</si>
  <si>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</si>
  <si>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</si>
  <si>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</si>
  <si>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</si>
  <si>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</si>
  <si>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</si>
  <si>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</si>
  <si>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</si>
  <si>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</si>
  <si>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</si>
  <si>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</si>
  <si>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</si>
  <si>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</si>
  <si>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</si>
  <si>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</si>
  <si>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</si>
  <si>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</si>
  <si>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</si>
  <si>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</si>
  <si>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</si>
  <si>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</si>
  <si>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</si>
  <si>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</si>
  <si>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</si>
  <si>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</si>
  <si>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</si>
  <si>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</si>
  <si>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</si>
  <si>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</si>
  <si>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</si>
  <si>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</si>
  <si>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</si>
  <si>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</si>
  <si>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</si>
  <si>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</si>
  <si>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</si>
  <si>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</si>
  <si>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</si>
  <si>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</si>
  <si>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</si>
  <si>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</si>
  <si>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</si>
  <si>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</si>
  <si>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</si>
  <si>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</si>
  <si>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</si>
  <si>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</si>
  <si>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</si>
  <si>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</si>
  <si>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</si>
  <si>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</si>
  <si>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</si>
  <si>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</si>
  <si>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</si>
  <si>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</si>
  <si>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</si>
  <si>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</si>
  <si>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</si>
  <si>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</si>
  <si>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</si>
  <si>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</si>
  <si>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</si>
  <si>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</si>
  <si>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</si>
  <si>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</si>
  <si>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</si>
  <si>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</si>
  <si>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</si>
  <si>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</si>
  <si>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</si>
  <si>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</si>
  <si>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</si>
  <si>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</si>
  <si>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</si>
  <si>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</si>
  <si>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</si>
  <si>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</si>
  <si>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</si>
  <si>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</si>
  <si>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</si>
  <si>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</si>
  <si>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</si>
  <si>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</si>
  <si>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</si>
  <si>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</si>
  <si>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</si>
  <si>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</si>
  <si>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</si>
  <si>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</si>
  <si>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</si>
  <si>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</si>
  <si>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</si>
  <si>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</si>
  <si>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</si>
  <si>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</si>
  <si>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</si>
  <si>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</si>
  <si>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</si>
  <si>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</si>
  <si>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</si>
  <si>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</si>
  <si>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</si>
  <si>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</si>
  <si>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</si>
  <si>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</si>
  <si>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</si>
  <si>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</si>
  <si>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</si>
  <si>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</si>
  <si>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</si>
  <si>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</si>
  <si>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</si>
  <si>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</si>
  <si>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</si>
  <si>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</si>
  <si>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</si>
  <si>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</si>
  <si>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</si>
  <si>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</si>
  <si>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</si>
  <si>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</si>
  <si>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</si>
  <si>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</si>
  <si>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</si>
  <si>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</si>
  <si>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</si>
  <si>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</si>
  <si>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</si>
  <si>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</si>
  <si>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</si>
  <si>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</si>
  <si>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</si>
  <si>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</si>
  <si>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</si>
  <si>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</si>
  <si>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</si>
  <si>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</si>
  <si>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</si>
  <si>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</si>
  <si>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</si>
  <si>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</si>
  <si>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</si>
  <si>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</si>
  <si>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</si>
  <si>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</si>
  <si>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</si>
  <si>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</si>
  <si>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</si>
  <si>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</si>
  <si>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</si>
  <si>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</si>
  <si>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</si>
  <si>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</si>
  <si>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</si>
  <si>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</si>
  <si>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</si>
  <si>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</si>
  <si>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</si>
  <si>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</si>
  <si>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</si>
  <si>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</si>
  <si>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</si>
  <si>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</si>
  <si>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</si>
  <si>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</si>
  <si>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</si>
  <si>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</si>
  <si>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</si>
  <si>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</si>
  <si>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</si>
  <si>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</si>
  <si>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</si>
  <si>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</si>
  <si>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</si>
  <si>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</si>
  <si>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</si>
  <si>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</si>
  <si>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</si>
  <si>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</si>
  <si>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</si>
  <si>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</si>
  <si>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</si>
  <si>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</si>
  <si>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</si>
  <si>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</si>
  <si>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</si>
  <si>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</si>
  <si>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</si>
  <si>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</si>
  <si>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</si>
  <si>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</si>
  <si>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</si>
  <si>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</si>
  <si>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</si>
  <si>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</si>
  <si>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</si>
  <si>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</si>
  <si>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</si>
  <si>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</si>
  <si>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</si>
  <si>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</si>
  <si>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</si>
  <si>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</si>
  <si>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</si>
  <si>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</si>
  <si>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</si>
  <si>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</si>
  <si>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</si>
  <si>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</si>
  <si>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</si>
  <si>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</si>
  <si>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</si>
  <si>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</si>
  <si>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</si>
  <si>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</si>
  <si>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</si>
  <si>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</si>
  <si>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</si>
  <si>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</si>
  <si>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</si>
  <si>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</si>
  <si>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</si>
  <si>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</si>
  <si>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</si>
  <si>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</si>
  <si>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</si>
  <si>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</si>
  <si>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</si>
  <si>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</si>
  <si>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</si>
  <si>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</si>
  <si>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</si>
  <si>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</si>
  <si>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</si>
  <si>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</si>
  <si>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</si>
  <si>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</si>
  <si>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</si>
  <si>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</si>
  <si>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</si>
  <si>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</si>
  <si>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</si>
  <si>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</si>
  <si>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</si>
  <si>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</si>
  <si>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</si>
  <si>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</si>
  <si>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</si>
  <si>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</si>
  <si>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</si>
  <si>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</si>
  <si>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</si>
  <si>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</si>
  <si>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</si>
  <si>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</si>
  <si>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</si>
  <si>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</si>
  <si>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</si>
  <si>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</si>
  <si>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</si>
  <si>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</si>
  <si>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</si>
  <si>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</si>
  <si>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</si>
  <si>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</si>
  <si>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</si>
  <si>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</si>
  <si>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</si>
  <si>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</si>
  <si>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</si>
  <si>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</si>
  <si>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</si>
  <si>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</si>
  <si>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</si>
  <si>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</si>
  <si>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</si>
  <si>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</si>
  <si>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</si>
  <si>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</si>
  <si>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</si>
  <si>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</si>
  <si>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</si>
  <si>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</si>
  <si>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</si>
  <si>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</si>
  <si>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</si>
  <si>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</si>
  <si>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</si>
  <si>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</si>
  <si>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</si>
  <si>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</si>
  <si>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</si>
  <si>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</si>
  <si>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</si>
  <si>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</si>
  <si>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</si>
  <si>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</si>
  <si>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</si>
  <si>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</si>
  <si>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</si>
  <si>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</si>
  <si>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</si>
  <si>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</si>
  <si>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</si>
  <si>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</si>
  <si>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</si>
  <si>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</si>
  <si>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</si>
  <si>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</si>
  <si>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</si>
  <si>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</si>
  <si>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</si>
  <si>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</si>
  <si>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</si>
  <si>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</si>
  <si>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</si>
  <si>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</si>
  <si>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</si>
  <si>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</si>
  <si>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</si>
  <si>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</si>
  <si>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</si>
  <si>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</si>
  <si>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</si>
  <si>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</si>
  <si>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</si>
  <si>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</si>
  <si>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</si>
  <si>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</si>
  <si>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</si>
  <si>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</si>
  <si>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</si>
  <si>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</si>
  <si>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</si>
  <si>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</si>
  <si>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</si>
  <si>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</si>
  <si>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</si>
  <si>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</si>
  <si>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</si>
  <si>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</si>
  <si>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</si>
  <si>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</si>
  <si>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</si>
  <si>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</si>
  <si>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</si>
  <si>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</si>
  <si>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</si>
  <si>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</si>
  <si>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</si>
  <si>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</si>
  <si>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</si>
  <si>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</si>
  <si>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</si>
  <si>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</si>
  <si>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</si>
  <si>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</si>
  <si>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</si>
  <si>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</si>
  <si>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</si>
  <si>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</si>
  <si>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</si>
  <si>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</si>
  <si>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</si>
  <si>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</si>
  <si>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</si>
  <si>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</si>
  <si>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</si>
  <si>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</si>
  <si>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</si>
  <si>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</si>
  <si>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</si>
  <si>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</si>
  <si>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</si>
  <si>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</si>
  <si>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</si>
  <si>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</si>
  <si>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</si>
  <si>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</si>
  <si>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</si>
  <si>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</si>
  <si>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</si>
  <si>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</si>
  <si>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</si>
  <si>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</si>
  <si>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</si>
  <si>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</si>
  <si>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</si>
  <si>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</si>
  <si>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</si>
  <si>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</si>
  <si>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</si>
  <si>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</si>
  <si>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</si>
  <si>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</si>
  <si>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</si>
  <si>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</si>
  <si>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</si>
  <si>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</si>
  <si>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</si>
  <si>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</si>
  <si>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</si>
  <si>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</si>
  <si>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</si>
  <si>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</si>
  <si>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</si>
  <si>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</si>
  <si>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</si>
  <si>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</si>
  <si>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</si>
  <si>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</si>
  <si>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</si>
  <si>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</si>
  <si>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</si>
  <si>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</si>
  <si>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</si>
  <si>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</si>
  <si>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</si>
  <si>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</si>
  <si>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</si>
  <si>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</si>
  <si>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</si>
  <si>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</si>
  <si>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</si>
  <si>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</si>
  <si>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</si>
  <si>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</si>
  <si>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</si>
  <si>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</si>
  <si>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</si>
  <si>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</si>
  <si>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</si>
  <si>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</si>
  <si>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</si>
  <si>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</si>
  <si>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</si>
  <si>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</si>
  <si>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</si>
  <si>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</si>
  <si>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</si>
  <si>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</si>
  <si>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</si>
  <si>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</si>
  <si>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</si>
  <si>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</si>
  <si>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</si>
  <si>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</si>
  <si>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</si>
  <si>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</si>
  <si>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</si>
  <si>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</si>
  <si>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</si>
  <si>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</si>
  <si>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</si>
  <si>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</si>
  <si>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</si>
  <si>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</si>
  <si>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</si>
  <si>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</si>
  <si>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</si>
  <si>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</si>
  <si>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</si>
  <si>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</si>
  <si>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</si>
  <si>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</si>
  <si>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</si>
  <si>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</si>
  <si>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</si>
  <si>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</si>
  <si>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</si>
  <si>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</si>
  <si>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</si>
  <si>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</si>
  <si>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</si>
  <si>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</si>
  <si>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</si>
  <si>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</si>
  <si>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</si>
  <si>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</si>
  <si>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</si>
  <si>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</si>
  <si>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</si>
  <si>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</si>
  <si>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</si>
  <si>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</si>
  <si>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</si>
  <si>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</si>
  <si>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</si>
  <si>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</si>
  <si>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</si>
  <si>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</si>
  <si>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</si>
  <si>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</si>
  <si>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</si>
  <si>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</si>
  <si>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</si>
  <si>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</si>
  <si>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</si>
  <si>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</si>
  <si>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</si>
  <si>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</si>
  <si>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</si>
  <si>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</si>
  <si>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</si>
  <si>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</si>
  <si>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</si>
  <si>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</si>
  <si>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</si>
  <si>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</si>
  <si>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</si>
  <si>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</si>
  <si>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</si>
  <si>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</si>
  <si>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</si>
  <si>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</si>
  <si>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</si>
  <si>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</si>
  <si>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</si>
  <si>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</si>
  <si>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</si>
  <si>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</si>
  <si>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</si>
  <si>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</si>
  <si>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</si>
  <si>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</si>
  <si>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</si>
  <si>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</si>
  <si>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</si>
  <si>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</si>
  <si>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</si>
  <si>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</si>
  <si>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</si>
  <si>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</si>
  <si>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</si>
  <si>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</si>
  <si>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</si>
  <si>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</si>
  <si>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</si>
  <si>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</si>
  <si>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</si>
  <si>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</si>
  <si>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</si>
  <si>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</si>
  <si>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</si>
  <si>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</si>
  <si>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</si>
  <si>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</si>
  <si>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</si>
  <si>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</si>
  <si>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</si>
  <si>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</si>
  <si>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</si>
  <si>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</si>
  <si>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</si>
  <si>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</si>
  <si>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</si>
  <si>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</si>
  <si>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</si>
  <si>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</si>
  <si>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</si>
  <si>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</si>
  <si>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</si>
  <si>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</si>
  <si>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</si>
  <si>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</si>
  <si>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</si>
  <si>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</si>
  <si>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</si>
  <si>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</si>
  <si>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</si>
  <si>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</si>
  <si>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</si>
  <si>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</si>
  <si>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</si>
  <si>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</si>
  <si>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</si>
  <si>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</si>
  <si>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</si>
  <si>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</si>
  <si>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</si>
  <si>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</si>
  <si>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</si>
  <si>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</si>
  <si>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</si>
  <si>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</si>
  <si>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</si>
  <si>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</si>
  <si>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</si>
  <si>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</si>
  <si>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</si>
  <si>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</si>
  <si>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</si>
  <si>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</si>
  <si>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</si>
  <si>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</si>
  <si>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</si>
  <si>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</si>
  <si>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</si>
  <si>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</si>
  <si>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</si>
  <si>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</si>
  <si>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</si>
  <si>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</si>
  <si>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</si>
  <si>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</si>
  <si>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</si>
  <si>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</si>
  <si>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</si>
  <si>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</si>
  <si>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</si>
  <si>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</si>
  <si>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</si>
  <si>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</si>
  <si>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</si>
  <si>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</si>
  <si>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</si>
  <si>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</si>
  <si>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</si>
  <si>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</si>
  <si>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</si>
  <si>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</si>
  <si>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</si>
  <si>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</si>
  <si>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</si>
  <si>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</si>
  <si>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</si>
  <si>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</si>
  <si>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</si>
  <si>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</si>
  <si>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</si>
  <si>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</si>
  <si>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</si>
  <si>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</si>
  <si>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</si>
  <si>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</si>
  <si>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</si>
  <si>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</si>
  <si>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</si>
  <si>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</si>
  <si>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</si>
  <si>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</si>
  <si>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</si>
  <si>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</si>
  <si>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</si>
  <si>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</si>
  <si>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</si>
  <si>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</si>
  <si>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</si>
  <si>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</si>
  <si>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</si>
  <si>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</si>
  <si>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</si>
  <si>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</si>
  <si>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</si>
  <si>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</si>
  <si>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</si>
  <si>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</si>
  <si>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</si>
  <si>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</si>
  <si>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</si>
  <si>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</si>
  <si>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</si>
  <si>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</si>
  <si>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</si>
  <si>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</si>
  <si>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</si>
  <si>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</si>
  <si>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</si>
  <si>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</si>
  <si>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</si>
  <si>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</si>
  <si>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</si>
  <si>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</si>
  <si>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</si>
  <si>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</si>
  <si>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</si>
  <si>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</si>
  <si>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</si>
  <si>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</si>
  <si>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</si>
  <si>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</si>
  <si>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</si>
  <si>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</si>
  <si>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</si>
  <si>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</si>
  <si>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</si>
  <si>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</si>
  <si>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</si>
  <si>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</si>
  <si>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</si>
  <si>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</si>
  <si>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</si>
  <si>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</si>
  <si>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</si>
  <si>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</si>
  <si>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</si>
  <si>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</si>
  <si>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</si>
  <si>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</si>
  <si>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</si>
  <si>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</si>
  <si>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</si>
  <si>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</si>
  <si>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</si>
  <si>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</si>
  <si>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</si>
  <si>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</si>
  <si>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</si>
  <si>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</si>
  <si>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</si>
  <si>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</si>
  <si>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</si>
  <si>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</si>
  <si>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</si>
  <si>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</si>
  <si>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</si>
  <si>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</si>
  <si>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</si>
  <si>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</si>
  <si>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</si>
  <si>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</si>
  <si>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</si>
  <si>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</si>
  <si>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</si>
  <si>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</si>
  <si>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</si>
  <si>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</si>
  <si>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</si>
  <si>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</si>
  <si>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</si>
  <si>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</si>
  <si>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</si>
  <si>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</si>
  <si>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</si>
  <si>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</si>
  <si>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</si>
  <si>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</si>
  <si>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</si>
  <si>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</si>
  <si>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</si>
  <si>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</si>
  <si>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</si>
  <si>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</si>
  <si>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</si>
  <si>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</si>
  <si>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</si>
  <si>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</si>
  <si>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</si>
  <si>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</si>
  <si>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</si>
  <si>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</si>
  <si>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</si>
  <si>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</si>
  <si>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</si>
  <si>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</si>
  <si>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</si>
  <si>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</si>
  <si>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</si>
  <si>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</si>
  <si>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</si>
  <si>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</si>
  <si>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</si>
  <si>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</si>
  <si>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</si>
  <si>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</si>
  <si>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</si>
  <si>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</si>
  <si>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</si>
  <si>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</si>
  <si>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</si>
  <si>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</si>
  <si>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</si>
  <si>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</si>
  <si>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</si>
  <si>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</si>
  <si>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</si>
  <si>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</si>
  <si>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</si>
  <si>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</si>
  <si>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</si>
  <si>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</si>
  <si>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</si>
  <si>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</si>
  <si>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</si>
  <si>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</si>
  <si>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</si>
  <si>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</si>
  <si>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</si>
  <si>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</si>
  <si>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</si>
  <si>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</si>
  <si>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</si>
  <si>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</si>
  <si>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</si>
  <si>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</si>
  <si>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</si>
  <si>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</si>
  <si>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</si>
  <si>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</si>
  <si>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</si>
  <si>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</si>
  <si>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</si>
  <si>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</si>
  <si>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</si>
  <si>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</si>
  <si>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</si>
  <si>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</si>
  <si>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</si>
  <si>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</si>
  <si>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</si>
  <si>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</si>
  <si>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</si>
  <si>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</si>
  <si>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</si>
  <si>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</si>
  <si>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</si>
  <si>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</si>
  <si>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</si>
  <si>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</si>
  <si>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</si>
  <si>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</si>
  <si>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</si>
  <si>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</si>
  <si>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</si>
  <si>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</si>
  <si>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</si>
  <si>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</si>
  <si>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</si>
  <si>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</si>
  <si>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</si>
  <si>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</si>
  <si>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</si>
  <si>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</si>
  <si>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</si>
  <si>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</si>
  <si>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</si>
  <si>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</si>
  <si>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</si>
  <si>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</si>
  <si>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</si>
  <si>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</si>
  <si>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</si>
  <si>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</si>
  <si>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</si>
  <si>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</si>
  <si>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</si>
  <si>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</si>
  <si>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</si>
  <si>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</si>
  <si>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</si>
  <si>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</si>
  <si>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</si>
  <si>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</si>
  <si>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</si>
  <si>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</si>
  <si>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</si>
  <si>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</si>
  <si>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</si>
  <si>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</si>
  <si>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</si>
  <si>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</si>
  <si>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</si>
  <si>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</si>
  <si>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</si>
  <si>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</si>
  <si>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</si>
  <si>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</si>
  <si>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</si>
  <si>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</si>
  <si>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</si>
  <si>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</si>
  <si>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</si>
  <si>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</si>
  <si>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</si>
  <si>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</si>
  <si>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</si>
  <si>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</si>
  <si>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</si>
  <si>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</si>
  <si>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</si>
  <si>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</si>
  <si>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</si>
  <si>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</si>
  <si>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</si>
  <si>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</si>
  <si>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</si>
  <si>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</si>
  <si>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</si>
  <si>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</si>
  <si>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</si>
  <si>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</si>
  <si>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</si>
  <si>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</si>
  <si>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</si>
  <si>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</si>
  <si>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</si>
  <si>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</si>
  <si>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</si>
  <si>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</si>
  <si>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</si>
  <si>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</si>
  <si>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</si>
  <si>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</si>
  <si>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</si>
  <si>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</si>
  <si>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</si>
  <si>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</si>
  <si>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</si>
  <si>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</si>
  <si>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</si>
  <si>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</si>
  <si>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</si>
  <si>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</si>
  <si>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</si>
  <si>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</si>
  <si>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</si>
  <si>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</si>
  <si>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</si>
  <si>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</si>
  <si>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</si>
  <si>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</si>
  <si>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</si>
  <si>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</si>
  <si>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</si>
  <si>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</si>
  <si>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</si>
  <si>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</si>
  <si>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</si>
  <si>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</si>
  <si>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</si>
  <si>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</si>
  <si>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</si>
  <si>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</si>
  <si>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</si>
  <si>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</si>
  <si>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</si>
  <si>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</si>
  <si>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</si>
  <si>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</si>
  <si>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</si>
  <si>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</si>
  <si>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</si>
  <si>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</si>
  <si>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</si>
  <si>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</si>
  <si>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</si>
  <si>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</si>
  <si>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</si>
  <si>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</si>
  <si>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</si>
  <si>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</si>
  <si>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</si>
  <si>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</si>
  <si>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</si>
  <si>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</si>
  <si>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</si>
  <si>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</si>
  <si>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</si>
  <si>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</si>
  <si>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</si>
  <si>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</si>
  <si>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</si>
  <si>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</si>
  <si>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</si>
  <si>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</si>
  <si>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</si>
  <si>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</si>
  <si>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</si>
  <si>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</si>
  <si>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</si>
  <si>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</si>
  <si>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</si>
  <si>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</si>
  <si>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</si>
  <si>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</si>
  <si>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</si>
  <si>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</si>
  <si>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</si>
  <si>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</si>
  <si>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</si>
  <si>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</si>
  <si>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</si>
  <si>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</si>
  <si>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</si>
  <si>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</si>
  <si>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</si>
  <si>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</si>
  <si>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</si>
  <si>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</si>
  <si>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</si>
  <si>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</si>
  <si>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</si>
  <si>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</si>
  <si>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</si>
  <si>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</si>
  <si>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</si>
  <si>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</si>
  <si>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</si>
  <si>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</si>
  <si>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</si>
  <si>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</si>
  <si>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</si>
  <si>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</si>
  <si>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</si>
  <si>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</si>
  <si>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</si>
  <si>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</si>
  <si>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</si>
  <si>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</si>
  <si>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</si>
  <si>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</si>
  <si>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</si>
  <si>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</si>
  <si>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</si>
  <si>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</si>
  <si>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</si>
  <si>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</si>
  <si>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</si>
  <si>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</si>
  <si>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</si>
  <si>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</si>
  <si>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</si>
  <si>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</si>
  <si>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</si>
  <si>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</si>
  <si>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</si>
  <si>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</si>
  <si>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</si>
  <si>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</si>
  <si>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</si>
  <si>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</si>
  <si>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</si>
  <si>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</si>
  <si>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</si>
  <si>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</si>
  <si>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</si>
  <si>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</si>
  <si>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</si>
  <si>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</si>
  <si>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</si>
  <si>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</si>
  <si>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</si>
  <si>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</si>
  <si>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</si>
  <si>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</si>
  <si>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</si>
  <si>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</si>
  <si>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</si>
  <si>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</si>
  <si>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</si>
  <si>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</si>
  <si>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</si>
  <si>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</si>
  <si>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</si>
  <si>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</si>
  <si>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</si>
  <si>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</si>
  <si>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</si>
  <si>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</si>
  <si>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</si>
  <si>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</si>
  <si>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</si>
  <si>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</si>
  <si>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</si>
  <si>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</si>
  <si>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</si>
  <si>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</si>
  <si>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</si>
  <si>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</si>
  <si>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</si>
  <si>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</si>
  <si>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</si>
  <si>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</si>
  <si>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</si>
  <si>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</si>
  <si>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</si>
  <si>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</si>
  <si>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</si>
  <si>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</si>
  <si>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</si>
  <si>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</si>
  <si>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</si>
  <si>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</si>
  <si>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</si>
  <si>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</si>
  <si>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</si>
  <si>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</si>
  <si>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</si>
  <si>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</si>
  <si>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</si>
  <si>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</si>
  <si>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</si>
  <si>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</si>
  <si>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</si>
  <si>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</si>
  <si>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</si>
  <si>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</si>
  <si>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</si>
  <si>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</si>
  <si>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</si>
  <si>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</si>
  <si>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</si>
  <si>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</si>
  <si>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</si>
  <si>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</si>
  <si>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</si>
  <si>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</si>
  <si>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</si>
  <si>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</si>
  <si>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</si>
  <si>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</si>
  <si>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</si>
  <si>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</si>
  <si>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</si>
  <si>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</si>
  <si>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</si>
  <si>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</si>
  <si>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</si>
  <si>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</si>
  <si>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</si>
  <si>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</si>
  <si>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</si>
  <si>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</si>
  <si>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</si>
  <si>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</si>
  <si>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</si>
  <si>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</si>
  <si>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</si>
  <si>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</si>
  <si>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</si>
  <si>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</si>
  <si>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</si>
  <si>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</si>
  <si>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</si>
  <si>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</si>
  <si>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</si>
  <si>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</si>
  <si>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</si>
  <si>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</si>
  <si>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</si>
  <si>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</si>
  <si>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</si>
  <si>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</si>
  <si>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</si>
  <si>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</si>
  <si>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</si>
  <si>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</si>
  <si>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</si>
  <si>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</si>
  <si>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</si>
  <si>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</si>
  <si>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</si>
  <si>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</si>
  <si>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</si>
  <si>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</si>
  <si>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</si>
  <si>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</si>
  <si>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</si>
  <si>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</si>
  <si>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</si>
  <si>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</si>
  <si>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</si>
  <si>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</si>
  <si>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</si>
  <si>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</si>
  <si>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</si>
  <si>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</si>
  <si>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</si>
  <si>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</si>
  <si>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</si>
  <si>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</si>
  <si>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</si>
  <si>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</si>
  <si>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</si>
  <si>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</si>
  <si>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</si>
  <si>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</si>
  <si>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</si>
  <si>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</si>
  <si>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</si>
  <si>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</si>
  <si>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</si>
  <si>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</si>
  <si>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</si>
  <si>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</si>
  <si>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</si>
  <si>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</si>
  <si>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</si>
  <si>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</si>
  <si>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</si>
  <si>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</si>
  <si>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</si>
  <si>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</si>
  <si>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</si>
  <si>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</si>
  <si>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</si>
  <si>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</si>
  <si>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</si>
  <si>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</si>
  <si>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</si>
  <si>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</si>
  <si>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</si>
  <si>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</si>
  <si>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</si>
  <si>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</si>
  <si>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</si>
  <si>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</si>
  <si>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</si>
  <si>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</si>
  <si>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</si>
  <si>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</si>
  <si>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</si>
  <si>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</si>
  <si>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</si>
  <si>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</si>
  <si>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</si>
  <si>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</si>
  <si>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</si>
  <si>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</si>
  <si>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</si>
  <si>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</si>
  <si>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</si>
  <si>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</si>
  <si>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</si>
  <si>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</si>
  <si>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</si>
  <si>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</si>
  <si>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</si>
  <si>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</si>
  <si>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</si>
  <si>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</si>
  <si>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</si>
  <si>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</si>
  <si>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</si>
  <si>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</si>
  <si>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</si>
  <si>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</si>
  <si>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</si>
  <si>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</si>
  <si>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</si>
  <si>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</si>
  <si>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</si>
  <si>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</si>
  <si>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</si>
  <si>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</si>
  <si>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</si>
  <si>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</si>
  <si>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</si>
  <si>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</si>
  <si>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</si>
  <si>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</si>
  <si>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</si>
  <si>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</si>
  <si>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</si>
  <si>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</si>
  <si>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</si>
  <si>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</si>
  <si>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</si>
  <si>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</si>
  <si>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</si>
  <si>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</si>
  <si>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</si>
  <si>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</si>
  <si>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</si>
  <si>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</si>
  <si>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</si>
  <si>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</si>
  <si>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</si>
  <si>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</si>
  <si>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</si>
  <si>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</si>
  <si>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</si>
  <si>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</si>
  <si>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</si>
  <si>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</si>
  <si>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</si>
  <si>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</si>
  <si>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</si>
  <si>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</si>
  <si>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</si>
  <si>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</si>
  <si>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</si>
  <si>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</si>
  <si>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</si>
  <si>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</si>
  <si>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</si>
  <si>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</si>
  <si>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</si>
  <si>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</si>
  <si>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</si>
  <si>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</si>
  <si>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</si>
  <si>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</si>
  <si>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</si>
  <si>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</si>
  <si>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</si>
  <si>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</si>
  <si>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</si>
  <si>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</si>
  <si>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</si>
  <si>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</si>
  <si>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</si>
  <si>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</si>
  <si>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</si>
  <si>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</si>
  <si>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</si>
  <si>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</si>
  <si>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</si>
  <si>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</si>
  <si>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</si>
  <si>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</si>
  <si>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</si>
  <si>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</si>
  <si>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</si>
  <si>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</si>
  <si>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</si>
  <si>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</si>
  <si>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</si>
  <si>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</si>
  <si>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</si>
  <si>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</si>
  <si>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</si>
  <si>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</si>
  <si>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</si>
  <si>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</si>
  <si>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</si>
  <si>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</si>
  <si>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</si>
  <si>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</si>
  <si>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</si>
  <si>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</si>
  <si>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</si>
  <si>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</si>
  <si>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</si>
  <si>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</si>
  <si>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</si>
  <si>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</si>
  <si>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</si>
  <si>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</si>
  <si>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</si>
  <si>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</si>
  <si>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</si>
  <si>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</si>
  <si>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</si>
  <si>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</si>
  <si>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</si>
  <si>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</si>
  <si>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</si>
  <si>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</si>
  <si>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</si>
  <si>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</si>
  <si>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</si>
  <si>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</si>
  <si>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</si>
  <si>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</si>
  <si>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</si>
  <si>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</si>
  <si>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</si>
  <si>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</si>
  <si>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</si>
  <si>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</si>
  <si>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</si>
  <si>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</si>
  <si>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</si>
  <si>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</si>
  <si>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</si>
  <si>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</si>
  <si>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</si>
  <si>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</si>
  <si>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</si>
  <si>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</si>
  <si>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</si>
  <si>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</si>
  <si>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</si>
  <si>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</si>
  <si>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</si>
  <si>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</si>
  <si>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</si>
  <si>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</si>
  <si>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</si>
  <si>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</si>
  <si>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</si>
  <si>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</si>
  <si>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</si>
  <si>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</si>
  <si>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</si>
  <si>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</si>
  <si>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</si>
  <si>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</si>
  <si>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</si>
  <si>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</si>
  <si>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</si>
  <si>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</si>
  <si>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</si>
  <si>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</si>
  <si>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</si>
  <si>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</si>
  <si>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</si>
  <si>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</si>
  <si>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</si>
  <si>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</si>
  <si>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</si>
  <si>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</si>
  <si>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</si>
  <si>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</si>
  <si>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</si>
  <si>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</si>
  <si>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</si>
  <si>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</si>
  <si>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</si>
  <si>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</si>
  <si>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</si>
  <si>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</si>
  <si>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</si>
  <si>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</si>
  <si>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</si>
  <si>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</si>
  <si>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</si>
  <si>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</si>
  <si>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</si>
  <si>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</si>
  <si>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</si>
  <si>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</si>
  <si>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</si>
  <si>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</si>
  <si>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</si>
  <si>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</si>
  <si>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</si>
  <si>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</si>
  <si>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</si>
  <si>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</si>
  <si>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</si>
  <si>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</si>
  <si>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</si>
  <si>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</si>
  <si>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</si>
  <si>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</si>
  <si>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</si>
  <si>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</si>
  <si>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</si>
  <si>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</si>
  <si>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</si>
  <si>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</si>
  <si>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</si>
  <si>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</si>
  <si>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</si>
  <si>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</si>
  <si>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</si>
  <si>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</si>
  <si>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</si>
  <si>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</si>
  <si>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</si>
  <si>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</si>
  <si>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</si>
  <si>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</si>
  <si>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</si>
  <si>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</si>
  <si>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</si>
  <si>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</si>
  <si>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</si>
  <si>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</si>
  <si>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</si>
  <si>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</si>
  <si>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</si>
  <si>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</si>
  <si>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</si>
  <si>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</si>
  <si>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</si>
  <si>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</si>
  <si>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</si>
  <si>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</si>
  <si>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</si>
  <si>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</si>
  <si>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</si>
  <si>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</si>
  <si>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</si>
  <si>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</si>
  <si>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</si>
  <si>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</si>
  <si>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</si>
  <si>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</si>
  <si>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</si>
  <si>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</si>
  <si>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</si>
  <si>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</si>
  <si>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</si>
  <si>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</si>
  <si>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</si>
  <si>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</si>
  <si>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</si>
  <si>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</si>
  <si>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</si>
  <si>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</si>
  <si>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</si>
  <si>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</si>
  <si>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</si>
  <si>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</si>
  <si>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</si>
  <si>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</si>
  <si>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</si>
  <si>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</si>
  <si>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</si>
  <si>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</si>
  <si>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</si>
  <si>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</si>
  <si>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</si>
  <si>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</si>
  <si>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</si>
  <si>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</si>
  <si>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</si>
  <si>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</si>
  <si>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</si>
  <si>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</si>
  <si>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</si>
  <si>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</si>
  <si>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</si>
  <si>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</si>
  <si>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</si>
  <si>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</si>
  <si>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</si>
  <si>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</si>
  <si>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</si>
  <si>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</si>
  <si>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</si>
  <si>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</si>
  <si>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</si>
  <si>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</si>
  <si>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</si>
  <si>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</si>
  <si>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</si>
  <si>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</si>
  <si>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</si>
  <si>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</si>
  <si>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</si>
  <si>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</si>
  <si>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</si>
  <si>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</si>
  <si>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</si>
  <si>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</si>
  <si>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</si>
  <si>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</si>
  <si>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</si>
  <si>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</si>
  <si>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</si>
  <si>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</si>
  <si>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</si>
  <si>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</si>
  <si>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</si>
  <si>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</si>
  <si>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</si>
  <si>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</si>
  <si>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</si>
  <si>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</si>
  <si>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</si>
  <si>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</si>
  <si>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</si>
  <si>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</si>
  <si>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</si>
  <si>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</si>
  <si>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</si>
  <si>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</si>
  <si>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</si>
  <si>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</si>
  <si>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</si>
  <si>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</si>
  <si>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</si>
  <si>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</si>
  <si>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</si>
  <si>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</si>
  <si>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</si>
  <si>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</si>
  <si>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</si>
  <si>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</si>
  <si>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</si>
  <si>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</si>
  <si>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</si>
  <si>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</si>
  <si>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</si>
  <si>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</si>
  <si>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</si>
  <si>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</si>
  <si>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</si>
  <si>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</si>
  <si>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</si>
  <si>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</si>
  <si>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</si>
  <si>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</si>
  <si>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</si>
  <si>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</si>
  <si>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</si>
  <si>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</si>
  <si>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</si>
  <si>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</si>
  <si>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</si>
  <si>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</si>
  <si>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</si>
  <si>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</si>
  <si>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</si>
  <si>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</si>
  <si>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</si>
  <si>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</si>
  <si>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</si>
  <si>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</si>
  <si>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</si>
  <si>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</si>
  <si>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</si>
  <si>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</si>
  <si>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</si>
  <si>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</si>
  <si>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</si>
  <si>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</si>
  <si>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</si>
  <si>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</si>
  <si>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</si>
  <si>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</si>
  <si>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</si>
  <si>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</si>
  <si>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</si>
  <si>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</si>
  <si>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</si>
  <si>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</si>
  <si>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</si>
  <si>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</si>
  <si>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</si>
  <si>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</si>
  <si>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</si>
  <si>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</si>
  <si>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</si>
  <si>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</si>
  <si>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</si>
  <si>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</si>
  <si>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</si>
  <si>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</si>
  <si>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</si>
  <si>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</si>
  <si>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</si>
  <si>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</si>
  <si>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</si>
  <si>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</si>
  <si>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</si>
  <si>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</si>
  <si>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</si>
  <si>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</si>
  <si>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</si>
  <si>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</si>
  <si>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</si>
  <si>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</si>
  <si>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</si>
  <si>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</si>
  <si>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</si>
  <si>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</si>
  <si>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</si>
  <si>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</si>
  <si>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</si>
  <si>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</si>
  <si>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</si>
  <si>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</si>
  <si>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</si>
  <si>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</si>
  <si>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</si>
  <si>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</si>
  <si>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</si>
  <si>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</si>
  <si>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</si>
  <si>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</si>
  <si>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</si>
  <si>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</si>
  <si>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</si>
  <si>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</si>
  <si>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</si>
  <si>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</si>
  <si>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</si>
  <si>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</si>
  <si>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</si>
  <si>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</si>
  <si>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</si>
  <si>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</si>
  <si>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</si>
  <si>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</si>
  <si>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</si>
  <si>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</si>
  <si>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</si>
  <si>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</si>
  <si>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</si>
  <si>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</si>
  <si>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</si>
  <si>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</si>
  <si>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</si>
  <si>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</si>
  <si>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</si>
  <si>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</si>
  <si>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</si>
  <si>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</si>
  <si>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</si>
  <si>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</si>
  <si>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</si>
  <si>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</si>
  <si>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</si>
  <si>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</si>
  <si>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</si>
  <si>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</si>
  <si>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</si>
  <si>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</si>
  <si>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</si>
  <si>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</si>
  <si>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</si>
  <si>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</si>
  <si>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</si>
  <si>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</si>
  <si>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</si>
  <si>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</si>
  <si>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</si>
  <si>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</si>
  <si>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</si>
  <si>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</si>
  <si>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</si>
  <si>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</si>
  <si>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</si>
  <si>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</si>
  <si>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</si>
  <si>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</si>
  <si>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</si>
  <si>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</si>
  <si>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</si>
  <si>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</si>
  <si>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</si>
  <si>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</si>
  <si>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</si>
  <si>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</si>
  <si>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</si>
  <si>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</si>
  <si>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</si>
  <si>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</si>
  <si>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</si>
  <si>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</si>
  <si>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</si>
  <si>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</si>
  <si>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</si>
  <si>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</si>
  <si>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</si>
  <si>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</si>
  <si>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</si>
  <si>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</si>
  <si>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</si>
  <si>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</si>
  <si>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</si>
  <si>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</si>
  <si>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</si>
  <si>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</si>
  <si>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</si>
  <si>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</si>
  <si>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</si>
  <si>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</si>
  <si>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</si>
  <si>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</si>
  <si>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</si>
  <si>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</si>
  <si>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</si>
  <si>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</si>
  <si>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</si>
  <si>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</si>
  <si>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</si>
  <si>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</si>
  <si>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</si>
  <si>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</si>
  <si>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</si>
  <si>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</si>
  <si>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</si>
  <si>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</si>
  <si>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</si>
  <si>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</si>
  <si>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</si>
  <si>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</si>
  <si>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</si>
  <si>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</si>
  <si>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</si>
  <si>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</si>
  <si>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</si>
  <si>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</si>
  <si>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</si>
  <si>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</si>
  <si>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</si>
  <si>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</si>
  <si>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</si>
  <si>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</si>
  <si>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</si>
  <si>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</si>
  <si>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</si>
  <si>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</si>
  <si>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</si>
  <si>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</si>
  <si>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</si>
  <si>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</si>
  <si>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</si>
  <si>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</si>
  <si>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</si>
  <si>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</si>
  <si>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</si>
  <si>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</si>
  <si>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</si>
  <si>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</si>
  <si>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</si>
  <si>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</si>
  <si>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</si>
  <si>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</si>
  <si>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</si>
  <si>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</si>
  <si>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</si>
  <si>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</si>
  <si>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</si>
  <si>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</si>
  <si>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</si>
  <si>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</si>
  <si>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</si>
  <si>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</si>
  <si>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</si>
  <si>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</si>
  <si>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</si>
  <si>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</si>
  <si>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</si>
  <si>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</si>
  <si>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</si>
  <si>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</si>
  <si>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</si>
  <si>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</si>
  <si>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</si>
  <si>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</si>
  <si>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</si>
  <si>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</si>
  <si>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</si>
  <si>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</si>
  <si>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</si>
  <si>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</si>
  <si>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</si>
  <si>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</si>
  <si>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</si>
  <si>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</si>
  <si>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</si>
  <si>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</si>
  <si>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</si>
  <si>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</si>
  <si>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</si>
  <si>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</si>
  <si>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</si>
  <si>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</si>
  <si>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</si>
  <si>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</si>
  <si>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</si>
  <si>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</si>
  <si>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</si>
  <si>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</si>
  <si>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</si>
  <si>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</si>
  <si>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</si>
  <si>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</si>
  <si>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</si>
  <si>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</si>
  <si>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</si>
  <si>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</si>
  <si>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</si>
  <si>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</si>
  <si>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</si>
  <si>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</si>
  <si>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</si>
  <si>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</si>
  <si>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</si>
  <si>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</si>
  <si>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</si>
  <si>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</si>
  <si>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</si>
  <si>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</si>
  <si>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</si>
  <si>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</si>
  <si>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</si>
  <si>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</si>
  <si>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</si>
  <si>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</si>
  <si>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</si>
  <si>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</si>
  <si>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</si>
  <si>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</si>
  <si>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</si>
  <si>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</si>
  <si>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</si>
  <si>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</si>
  <si>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</si>
  <si>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</si>
  <si>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</si>
  <si>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</si>
  <si>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</si>
  <si>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</si>
  <si>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</si>
  <si>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</si>
  <si>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</si>
  <si>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</si>
  <si>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</si>
  <si>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</si>
  <si>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</si>
  <si>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</si>
  <si>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</si>
  <si>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</si>
  <si>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</si>
  <si>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</si>
  <si>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</si>
  <si>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</si>
  <si>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</si>
  <si>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</si>
  <si>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</si>
  <si>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</si>
  <si>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</si>
  <si>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</si>
  <si>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</si>
  <si>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</si>
  <si>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</si>
  <si>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</si>
  <si>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</si>
  <si>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</si>
  <si>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</si>
  <si>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</si>
  <si>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</si>
  <si>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</si>
  <si>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</si>
  <si>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</si>
  <si>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</si>
  <si>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</si>
  <si>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</si>
  <si>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</si>
  <si>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</si>
  <si>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</si>
  <si>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</si>
  <si>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</si>
  <si>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</si>
  <si>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</si>
  <si>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</si>
  <si>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</si>
  <si>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</si>
  <si>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</si>
  <si>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</si>
  <si>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</si>
  <si>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</si>
  <si>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</si>
  <si>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</si>
  <si>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</si>
  <si>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</si>
  <si>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</si>
  <si>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</si>
  <si>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</si>
  <si>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</si>
  <si>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</si>
  <si>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</si>
  <si>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</si>
  <si>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</si>
  <si>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</si>
  <si>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</si>
  <si>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</si>
  <si>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</si>
  <si>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</si>
  <si>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</si>
  <si>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</si>
  <si>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</si>
  <si>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</si>
  <si>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</si>
  <si>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</si>
  <si>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</si>
  <si>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</si>
  <si>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</si>
  <si>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</si>
  <si>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</si>
  <si>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</si>
  <si>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</si>
  <si>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</si>
  <si>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</si>
  <si>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</si>
  <si>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</si>
  <si>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</si>
  <si>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</si>
  <si>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</si>
  <si>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</si>
  <si>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</si>
  <si>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</si>
  <si>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</si>
  <si>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</si>
  <si>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</si>
  <si>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</si>
  <si>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</si>
  <si>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</si>
  <si>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</si>
  <si>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</si>
  <si>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</si>
  <si>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</si>
  <si>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</si>
  <si>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</si>
  <si>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</si>
  <si>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</si>
  <si>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</si>
  <si>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</si>
  <si>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</si>
  <si>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</si>
  <si>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</si>
  <si>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</si>
  <si>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</si>
  <si>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</si>
  <si>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</si>
  <si>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</si>
  <si>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</si>
  <si>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</si>
  <si>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</si>
  <si>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</si>
  <si>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</si>
  <si>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</si>
  <si>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</si>
  <si>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</si>
  <si>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</si>
  <si>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</si>
  <si>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</si>
  <si>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</si>
  <si>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</si>
  <si>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</si>
  <si>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</si>
  <si>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</si>
  <si>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</si>
  <si>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</si>
  <si>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</si>
  <si>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</si>
  <si>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</si>
  <si>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</si>
  <si>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</si>
  <si>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</si>
  <si>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</si>
  <si>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</si>
  <si>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</si>
  <si>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</si>
  <si>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</si>
  <si>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</si>
  <si>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</si>
  <si>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</si>
  <si>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</si>
  <si>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</si>
  <si>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</si>
  <si>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</si>
  <si>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</si>
  <si>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</si>
  <si>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</si>
  <si>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</si>
  <si>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</si>
  <si>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</si>
  <si>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</si>
  <si>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</si>
  <si>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</si>
  <si>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</si>
  <si>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</si>
  <si>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</si>
  <si>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</si>
  <si>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</si>
  <si>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</si>
  <si>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</si>
  <si>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</si>
  <si>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</si>
  <si>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</si>
  <si>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</si>
  <si>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</si>
  <si>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</si>
  <si>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</si>
  <si>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</si>
  <si>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</si>
  <si>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</si>
  <si>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</si>
  <si>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</si>
  <si>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</si>
  <si>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</si>
  <si>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</si>
  <si>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</si>
  <si>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</si>
  <si>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</si>
  <si>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</si>
  <si>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</si>
  <si>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</si>
  <si>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</si>
  <si>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</si>
  <si>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</si>
  <si>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</si>
  <si>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</si>
  <si>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</si>
  <si>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</si>
  <si>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</si>
  <si>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</si>
  <si>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</si>
  <si>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</si>
  <si>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</si>
  <si>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</si>
  <si>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</si>
  <si>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</si>
  <si>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</si>
  <si>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</si>
  <si>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</si>
  <si>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</si>
  <si>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</si>
  <si>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</si>
  <si>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</si>
  <si>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</si>
  <si>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</si>
  <si>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</si>
  <si>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</si>
  <si>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</si>
  <si>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</si>
  <si>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</si>
  <si>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</si>
  <si>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</si>
  <si>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</si>
  <si>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</si>
  <si>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</si>
  <si>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</si>
  <si>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</si>
  <si>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</si>
  <si>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</si>
  <si>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</si>
  <si>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</si>
  <si>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</si>
  <si>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</si>
  <si>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</si>
  <si>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</si>
  <si>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</si>
  <si>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</si>
  <si>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</si>
  <si>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</si>
  <si>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</si>
  <si>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</si>
  <si>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</si>
  <si>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</si>
  <si>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</si>
  <si>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</si>
  <si>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</si>
  <si>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</si>
  <si>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</si>
  <si>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</si>
  <si>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</si>
  <si>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</si>
  <si>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</si>
  <si>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</si>
  <si>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</si>
  <si>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</si>
  <si>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</si>
  <si>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</si>
  <si>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</si>
  <si>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</si>
  <si>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</si>
  <si>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</si>
  <si>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</si>
  <si>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</si>
  <si>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</si>
  <si>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</si>
  <si>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</si>
  <si>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</si>
  <si>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</si>
  <si>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</si>
  <si>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</si>
  <si>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</si>
  <si>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</si>
  <si>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</si>
  <si>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</si>
  <si>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</si>
  <si>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</si>
  <si>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</si>
  <si>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</si>
  <si>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</si>
  <si>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</si>
  <si>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</si>
  <si>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</si>
  <si>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</si>
  <si>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</si>
  <si>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</si>
  <si>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</si>
  <si>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</si>
  <si>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</si>
  <si>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</si>
  <si>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</si>
  <si>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</si>
  <si>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</si>
  <si>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</si>
  <si>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</si>
  <si>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</si>
  <si>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</si>
  <si>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</si>
  <si>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</si>
  <si>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</si>
  <si>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</si>
  <si>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</si>
  <si>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</si>
  <si>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</si>
  <si>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</si>
  <si>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</si>
  <si>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</si>
  <si>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</si>
  <si>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</si>
  <si>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</si>
  <si>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</si>
  <si>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</si>
  <si>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</si>
  <si>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</si>
  <si>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</si>
  <si>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</si>
  <si>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</si>
  <si>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</si>
  <si>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</si>
  <si>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</si>
  <si>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</si>
  <si>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</si>
  <si>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</si>
  <si>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</si>
  <si>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</si>
  <si>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</si>
  <si>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</si>
  <si>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</si>
  <si>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</si>
  <si>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</si>
  <si>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</si>
  <si>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</si>
  <si>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</si>
  <si>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</si>
  <si>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</si>
  <si>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</si>
  <si>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</si>
  <si>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</si>
  <si>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</si>
  <si>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</si>
  <si>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</si>
  <si>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</si>
  <si>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</si>
  <si>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</si>
  <si>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</si>
  <si>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</si>
  <si>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</si>
  <si>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</si>
  <si>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</si>
  <si>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</si>
  <si>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</si>
  <si>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</si>
  <si>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</si>
  <si>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</si>
  <si>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</si>
  <si>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</si>
  <si>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</si>
  <si>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</si>
  <si>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</si>
  <si>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</si>
  <si>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</si>
  <si>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</si>
  <si>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</si>
  <si>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</si>
  <si>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</si>
  <si>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</si>
  <si>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</si>
  <si>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</si>
  <si>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</si>
  <si>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</si>
  <si>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</si>
  <si>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</si>
  <si>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</si>
  <si>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</si>
  <si>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</si>
  <si>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</si>
  <si>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</si>
  <si>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</si>
  <si>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</si>
  <si>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</si>
  <si>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</si>
  <si>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</si>
  <si>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</si>
  <si>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</si>
  <si>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</si>
  <si>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</si>
  <si>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</si>
  <si>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</si>
  <si>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</si>
  <si>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</si>
  <si>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</si>
  <si>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</si>
  <si>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</si>
  <si>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</si>
  <si>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</si>
  <si>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</si>
  <si>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</si>
  <si>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</si>
  <si>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</si>
  <si>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</si>
  <si>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</si>
  <si>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</si>
  <si>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</si>
  <si>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</si>
  <si>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</si>
  <si>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</si>
  <si>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</si>
  <si>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</si>
  <si>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</si>
  <si>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</si>
  <si>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</si>
  <si>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</si>
  <si>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</si>
  <si>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</si>
  <si>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</si>
  <si>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</si>
  <si>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</si>
  <si>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</si>
  <si>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</si>
  <si>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</si>
  <si>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</si>
  <si>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</si>
  <si>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</si>
  <si>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</si>
  <si>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</si>
  <si>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</si>
  <si>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</si>
  <si>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</si>
  <si>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</si>
  <si>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</si>
  <si>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</si>
  <si>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</si>
  <si>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</si>
  <si>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</si>
  <si>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</si>
  <si>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</si>
  <si>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</si>
  <si>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</si>
  <si>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</si>
  <si>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</si>
  <si>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</si>
  <si>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</si>
  <si>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</si>
  <si>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</si>
  <si>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</si>
  <si>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</si>
  <si>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</si>
  <si>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</si>
  <si>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</si>
  <si>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</si>
  <si>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</si>
  <si>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</si>
  <si>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</si>
  <si>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</si>
  <si>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</si>
  <si>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</si>
  <si>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</si>
  <si>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</si>
  <si>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</si>
  <si>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</si>
  <si>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</si>
  <si>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</si>
  <si>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</si>
  <si>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</si>
  <si>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</si>
  <si>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</si>
  <si>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</si>
  <si>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</si>
  <si>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</si>
  <si>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</si>
  <si>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</si>
  <si>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</si>
  <si>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</si>
  <si>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</si>
  <si>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</si>
  <si>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</si>
  <si>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</si>
  <si>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</si>
  <si>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</si>
  <si>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</si>
  <si>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</si>
  <si>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</si>
  <si>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</si>
  <si>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</si>
  <si>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</si>
  <si>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</si>
  <si>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</si>
  <si>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</si>
  <si>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</si>
  <si>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</si>
  <si>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</si>
  <si>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</si>
  <si>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</si>
  <si>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</si>
  <si>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</si>
  <si>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</si>
  <si>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</si>
  <si>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</si>
  <si>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</si>
  <si>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</si>
  <si>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</si>
  <si>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</si>
  <si>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</si>
  <si>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</si>
  <si>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</si>
  <si>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</si>
  <si>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</si>
  <si>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</si>
  <si>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</si>
  <si>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</si>
  <si>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</si>
  <si>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</si>
  <si>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</si>
  <si>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</si>
  <si>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</si>
  <si>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</si>
  <si>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</si>
  <si>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</si>
  <si>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</si>
  <si>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</si>
  <si>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</si>
  <si>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</si>
  <si>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</si>
  <si>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</si>
  <si>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</si>
  <si>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</si>
  <si>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</si>
  <si>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</si>
  <si>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</si>
  <si>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</si>
  <si>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</si>
  <si>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</si>
  <si>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</si>
  <si>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</si>
  <si>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</si>
  <si>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</si>
  <si>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</si>
  <si>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</si>
  <si>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</si>
  <si>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</si>
  <si>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</si>
  <si>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</si>
  <si>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</si>
  <si>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</si>
  <si>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</si>
  <si>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</si>
  <si>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</si>
  <si>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</si>
  <si>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</si>
  <si>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</si>
  <si>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</si>
  <si>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</si>
  <si>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</si>
  <si>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</si>
  <si>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</si>
  <si>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</si>
  <si>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</si>
  <si>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</si>
  <si>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</si>
  <si>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</si>
  <si>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</si>
  <si>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</si>
  <si>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</si>
  <si>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</si>
  <si>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</si>
  <si>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</si>
  <si>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</si>
  <si>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</si>
  <si>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</si>
  <si>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</si>
  <si>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</si>
  <si>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</si>
  <si>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</si>
  <si>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</si>
  <si>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</si>
  <si>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</si>
  <si>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</si>
  <si>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</si>
  <si>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</si>
  <si>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</si>
  <si>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</si>
  <si>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</si>
  <si>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</si>
  <si>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</si>
  <si>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</si>
  <si>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</si>
  <si>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</si>
  <si>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</si>
  <si>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</si>
  <si>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</si>
  <si>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</si>
  <si>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</si>
  <si>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</si>
  <si>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</si>
  <si>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</si>
  <si>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</si>
  <si>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</si>
  <si>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</si>
  <si>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</si>
  <si>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</si>
  <si>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</si>
  <si>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</si>
  <si>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</si>
  <si>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</si>
  <si>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</si>
  <si>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</si>
  <si>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</si>
  <si>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</si>
  <si>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</si>
  <si>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</si>
  <si>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</si>
  <si>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</si>
  <si>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</si>
  <si>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</si>
  <si>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</si>
  <si>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</si>
  <si>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</si>
  <si>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</si>
  <si>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</si>
  <si>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</si>
  <si>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</si>
  <si>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</si>
  <si>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</si>
  <si>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</si>
  <si>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</si>
  <si>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</si>
  <si>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</si>
  <si>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</si>
  <si>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</si>
  <si>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</si>
  <si>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</si>
  <si>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</si>
  <si>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</si>
  <si>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</si>
  <si>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</si>
  <si>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</si>
  <si>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</si>
  <si>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</si>
  <si>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</si>
  <si>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</si>
  <si>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</si>
  <si>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</si>
  <si>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</si>
  <si>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</si>
  <si>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</si>
  <si>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</si>
  <si>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</si>
  <si>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</si>
  <si>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</si>
  <si>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</si>
  <si>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</si>
  <si>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</si>
  <si>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</si>
  <si>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</si>
  <si>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</si>
  <si>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</si>
  <si>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</si>
  <si>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</si>
  <si>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</si>
  <si>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</si>
  <si>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</si>
  <si>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</si>
  <si>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</si>
  <si>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</si>
  <si>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</si>
  <si>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</si>
  <si>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</si>
  <si>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</si>
  <si>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</si>
  <si>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</si>
  <si>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</si>
  <si>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</si>
  <si>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</si>
  <si>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</si>
  <si>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</si>
  <si>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</si>
  <si>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</si>
  <si>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</si>
  <si>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</si>
  <si>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</si>
  <si>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</si>
  <si>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</si>
  <si>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</si>
  <si>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</si>
  <si>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</si>
  <si>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</si>
  <si>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</si>
  <si>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</si>
  <si>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</si>
  <si>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</si>
  <si>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</si>
  <si>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</si>
  <si>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</si>
  <si>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</si>
  <si>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</si>
  <si>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</si>
  <si>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</si>
  <si>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</si>
  <si>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</si>
  <si>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</si>
  <si>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</si>
  <si>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</si>
  <si>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</si>
  <si>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</si>
  <si>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</si>
  <si>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</si>
  <si>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</si>
  <si>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</si>
  <si>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</si>
  <si>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</si>
  <si>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</si>
  <si>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</si>
  <si>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</si>
  <si>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</si>
  <si>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</si>
  <si>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</si>
  <si>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</si>
  <si>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</si>
  <si>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</si>
  <si>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</si>
  <si>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</si>
  <si>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</si>
  <si>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</si>
  <si>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</si>
  <si>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</si>
  <si>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</si>
  <si>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</si>
  <si>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</si>
  <si>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</si>
  <si>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</si>
  <si>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</si>
  <si>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</si>
  <si>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</si>
  <si>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</si>
  <si>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</si>
  <si>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</si>
  <si>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</si>
  <si>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</si>
  <si>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</si>
  <si>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</si>
  <si>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</si>
  <si>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</si>
  <si>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</si>
  <si>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</si>
  <si>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</si>
  <si>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</si>
  <si>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</si>
  <si>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</si>
  <si>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</si>
  <si>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</si>
  <si>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</si>
  <si>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</si>
  <si>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</si>
  <si>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</si>
  <si>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</si>
  <si>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</si>
  <si>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</si>
  <si>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</si>
  <si>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</si>
  <si>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</si>
  <si>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</si>
  <si>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</si>
  <si>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</si>
  <si>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</si>
  <si>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</si>
  <si>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</si>
  <si>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</si>
  <si>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</si>
  <si>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</si>
  <si>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</si>
  <si>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</si>
  <si>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</si>
  <si>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</si>
  <si>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</si>
  <si>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</si>
  <si>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</si>
  <si>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</si>
  <si>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</si>
  <si>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</si>
  <si>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</si>
  <si>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</si>
  <si>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</si>
  <si>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</si>
  <si>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</si>
  <si>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</si>
  <si>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</si>
  <si>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</si>
  <si>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</si>
  <si>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</si>
  <si>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</si>
  <si>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</si>
  <si>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</si>
  <si>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</si>
  <si>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</si>
  <si>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</si>
  <si>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</si>
  <si>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</si>
  <si>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</si>
  <si>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</si>
  <si>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</si>
  <si>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</si>
  <si>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</si>
  <si>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</si>
  <si>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</si>
  <si>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</si>
  <si>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</si>
  <si>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</si>
  <si>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</si>
  <si>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</si>
  <si>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</si>
  <si>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</si>
  <si>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</si>
  <si>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</si>
  <si>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</si>
  <si>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</si>
  <si>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</si>
  <si>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</si>
  <si>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</si>
  <si>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</si>
  <si>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</si>
  <si>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</si>
  <si>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</si>
  <si>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</si>
  <si>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</si>
  <si>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</si>
  <si>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</si>
  <si>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</si>
  <si>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</si>
  <si>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</si>
  <si>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</si>
  <si>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</si>
  <si>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</si>
  <si>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</si>
  <si>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</si>
  <si>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</si>
  <si>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</si>
  <si>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</si>
  <si>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</si>
  <si>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</si>
  <si>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</si>
  <si>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</si>
  <si>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</si>
  <si>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</si>
  <si>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</si>
  <si>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</si>
  <si>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</si>
  <si>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</si>
  <si>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</si>
  <si>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</si>
  <si>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</si>
  <si>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</si>
  <si>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</si>
  <si>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</si>
  <si>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</si>
  <si>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</si>
  <si>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</si>
  <si>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</si>
  <si>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</si>
  <si>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</si>
  <si>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</si>
  <si>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</si>
  <si>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</si>
  <si>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</si>
  <si>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</si>
  <si>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</si>
  <si>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</si>
  <si>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</si>
  <si>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</si>
  <si>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</si>
  <si>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</si>
  <si>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</si>
  <si>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</si>
  <si>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</si>
  <si>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</si>
  <si>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</si>
  <si>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</si>
  <si>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</si>
  <si>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</si>
  <si>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</si>
  <si>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</si>
  <si>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</si>
  <si>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</si>
  <si>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</si>
  <si>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</si>
  <si>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</si>
  <si>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</si>
  <si>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</si>
  <si>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</si>
  <si>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</si>
  <si>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</si>
  <si>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</si>
  <si>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</si>
  <si>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</si>
  <si>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</si>
  <si>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</si>
  <si>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</si>
  <si>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</si>
  <si>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</si>
  <si>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</si>
  <si>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</si>
  <si>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</si>
  <si>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</si>
  <si>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</si>
  <si>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</si>
  <si>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</si>
  <si>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</si>
  <si>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</si>
  <si>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</si>
  <si>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</si>
  <si>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</si>
  <si>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</si>
  <si>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</si>
  <si>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</si>
  <si>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</si>
  <si>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</si>
  <si>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</si>
  <si>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</si>
  <si>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</si>
  <si>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</si>
  <si>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</si>
  <si>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</si>
  <si>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</si>
  <si>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</si>
  <si>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</si>
  <si>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</si>
  <si>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</si>
  <si>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</si>
  <si>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</si>
  <si>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</si>
  <si>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</si>
  <si>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</si>
  <si>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</si>
  <si>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</si>
  <si>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</si>
  <si>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</si>
  <si>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</si>
  <si>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</si>
  <si>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</si>
  <si>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</si>
  <si>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</si>
  <si>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</si>
  <si>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</si>
  <si>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</si>
  <si>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</si>
  <si>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</si>
  <si>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</si>
  <si>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</si>
  <si>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</si>
  <si>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</si>
  <si>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</si>
  <si>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</si>
  <si>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</si>
  <si>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</si>
  <si>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</si>
  <si>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</si>
  <si>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</si>
  <si>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</si>
  <si>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</si>
  <si>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</si>
  <si>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</si>
  <si>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</si>
  <si>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</si>
  <si>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</si>
  <si>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</si>
  <si>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</si>
  <si>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</si>
  <si>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</si>
  <si>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</si>
  <si>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</si>
  <si>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</si>
  <si>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</si>
  <si>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</si>
  <si>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</si>
  <si>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</si>
  <si>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</si>
  <si>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</si>
  <si>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</si>
  <si>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</si>
  <si>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</si>
  <si>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</si>
  <si>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</si>
  <si>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</si>
  <si>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</si>
  <si>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</si>
  <si>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</si>
  <si>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</si>
  <si>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</si>
  <si>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</si>
  <si>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</si>
  <si>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</si>
  <si>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</si>
  <si>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</si>
  <si>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</si>
  <si>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</si>
  <si>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</si>
  <si>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</si>
  <si>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</si>
  <si>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</si>
  <si>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</si>
  <si>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</si>
  <si>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</si>
  <si>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</si>
  <si>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</si>
  <si>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</si>
  <si>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</si>
  <si>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</si>
  <si>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</si>
  <si>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</si>
  <si>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</si>
  <si>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</si>
  <si>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</si>
  <si>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</si>
  <si>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</si>
  <si>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</si>
  <si>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</si>
  <si>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</si>
  <si>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</si>
  <si>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</si>
  <si>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</si>
  <si>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</si>
  <si>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</si>
  <si>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</si>
  <si>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</si>
  <si>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</si>
  <si>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</si>
  <si>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</si>
  <si>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</si>
  <si>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</si>
  <si>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</si>
  <si>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</si>
  <si>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</si>
  <si>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</si>
  <si>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</si>
  <si>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</si>
  <si>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</si>
  <si>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</si>
  <si>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</si>
  <si>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</si>
  <si>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</si>
  <si>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</si>
  <si>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</si>
  <si>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</si>
  <si>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</si>
  <si>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</si>
  <si>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</si>
  <si>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</si>
  <si>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</si>
  <si>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</si>
  <si>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</si>
  <si>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</si>
  <si>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</si>
  <si>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</si>
  <si>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</si>
  <si>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</si>
  <si>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</si>
  <si>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</si>
  <si>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</si>
  <si>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</si>
  <si>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</si>
  <si>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</si>
  <si>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</si>
  <si>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</si>
  <si>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</si>
  <si>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</si>
  <si>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</si>
  <si>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</si>
  <si>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</si>
  <si>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</si>
  <si>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</si>
  <si>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</si>
  <si>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</si>
  <si>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</si>
  <si>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</si>
  <si>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</si>
  <si>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</si>
  <si>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</si>
  <si>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</si>
  <si>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</si>
  <si>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</si>
  <si>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</si>
  <si>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</si>
  <si>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</si>
  <si>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</si>
  <si>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</si>
  <si>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</si>
  <si>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</si>
  <si>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</si>
  <si>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</si>
  <si>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</si>
  <si>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</si>
  <si>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</si>
  <si>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</si>
  <si>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</si>
  <si>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</si>
  <si>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</si>
  <si>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</si>
  <si>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</si>
  <si>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</si>
  <si>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</si>
  <si>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</si>
  <si>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</si>
  <si>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</si>
  <si>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</si>
  <si>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</si>
  <si>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</si>
  <si>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</si>
  <si>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</si>
  <si>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</si>
  <si>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</si>
  <si>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</si>
  <si>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</si>
  <si>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</si>
  <si>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</si>
  <si>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</si>
  <si>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</si>
  <si>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</si>
  <si>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</si>
  <si>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</si>
  <si>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</si>
  <si>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</si>
  <si>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</si>
  <si>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</si>
  <si>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</si>
  <si>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</si>
  <si>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</si>
  <si>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</si>
  <si>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</si>
  <si>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</si>
  <si>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</si>
  <si>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</si>
  <si>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</si>
  <si>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</si>
  <si>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</si>
  <si>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</si>
  <si>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</si>
  <si>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</si>
  <si>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</si>
  <si>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</si>
  <si>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</si>
  <si>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</si>
  <si>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</si>
  <si>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</si>
  <si>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</si>
  <si>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</si>
  <si>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</si>
  <si>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</si>
  <si>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</si>
  <si>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</si>
  <si>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</si>
  <si>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</si>
  <si>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</si>
  <si>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</si>
  <si>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</si>
  <si>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</si>
  <si>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</si>
  <si>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</si>
  <si>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</si>
  <si>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</si>
  <si>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</si>
  <si>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</si>
  <si>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</si>
  <si>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</si>
  <si>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</si>
  <si>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</si>
  <si>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</si>
  <si>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</si>
  <si>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</si>
  <si>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</si>
  <si>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</si>
  <si>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</si>
  <si>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</si>
  <si>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</si>
  <si>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</si>
  <si>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</si>
  <si>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</si>
  <si>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</si>
  <si>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</si>
  <si>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</si>
  <si>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</si>
  <si>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</si>
  <si>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</si>
  <si>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</si>
  <si>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</si>
  <si>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</si>
  <si>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</si>
  <si>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</si>
  <si>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</si>
  <si>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</si>
  <si>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</si>
  <si>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</si>
  <si>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</si>
  <si>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</si>
  <si>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</si>
  <si>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</si>
  <si>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</si>
  <si>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</si>
  <si>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</si>
  <si>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</si>
  <si>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</si>
  <si>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</si>
  <si>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</si>
  <si>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</si>
  <si>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</si>
  <si>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</si>
  <si>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</si>
  <si>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</si>
  <si>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</si>
  <si>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</si>
  <si>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</si>
  <si>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</si>
  <si>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</si>
  <si>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</si>
  <si>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</si>
  <si>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</si>
  <si>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</si>
  <si>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</si>
  <si>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</si>
  <si>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</si>
  <si>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</si>
  <si>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</si>
  <si>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</si>
  <si>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</si>
  <si>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</si>
  <si>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</si>
  <si>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</si>
  <si>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</si>
  <si>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</si>
  <si>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</si>
  <si>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</si>
  <si>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</si>
  <si>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</si>
  <si>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</si>
  <si>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</si>
  <si>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</si>
  <si>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</si>
  <si>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</si>
  <si>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</si>
  <si>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</si>
  <si>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</si>
  <si>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</si>
  <si>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</si>
  <si>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</si>
  <si>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</si>
  <si>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</si>
  <si>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</si>
  <si>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</si>
  <si>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</si>
  <si>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</si>
  <si>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</si>
  <si>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</si>
  <si>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</si>
  <si>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</si>
  <si>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</si>
  <si>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</si>
  <si>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</si>
  <si>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</si>
  <si>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</si>
  <si>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</si>
  <si>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</si>
  <si>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</si>
  <si>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</si>
  <si>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</si>
  <si>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</si>
  <si>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</si>
  <si>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</si>
  <si>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</si>
  <si>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</si>
  <si>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</si>
  <si>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</si>
  <si>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</si>
  <si>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</si>
  <si>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</si>
  <si>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</si>
  <si>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</si>
  <si>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</si>
  <si>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</si>
  <si>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</si>
  <si>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</si>
  <si>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</si>
  <si>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</si>
  <si>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</si>
  <si>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</si>
  <si>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</si>
  <si>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</si>
  <si>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</si>
  <si>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</si>
  <si>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</si>
  <si>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</si>
  <si>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</si>
  <si>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</si>
  <si>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</si>
  <si>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</si>
  <si>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</si>
  <si>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</si>
  <si>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</si>
  <si>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</si>
  <si>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</si>
  <si>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</si>
  <si>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</si>
  <si>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</si>
  <si>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</si>
  <si>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</si>
  <si>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</si>
  <si>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</si>
  <si>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</si>
  <si>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</si>
  <si>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</si>
  <si>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</si>
  <si>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</si>
  <si>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</si>
  <si>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</si>
  <si>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</si>
  <si>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</si>
  <si>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</si>
  <si>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</si>
  <si>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</si>
  <si>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</si>
  <si>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</si>
  <si>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</si>
  <si>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</si>
  <si>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</si>
  <si>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</si>
  <si>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</si>
  <si>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</si>
  <si>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</si>
  <si>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</si>
  <si>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</si>
  <si>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</si>
  <si>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</si>
  <si>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</si>
  <si>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</si>
  <si>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</si>
  <si>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</si>
  <si>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</si>
  <si>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</si>
  <si>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</si>
  <si>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</si>
  <si>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</si>
  <si>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</si>
  <si>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</si>
  <si>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</si>
  <si>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</si>
  <si>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</si>
  <si>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</si>
  <si>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</si>
  <si>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</si>
  <si>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</si>
  <si>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</si>
  <si>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</si>
  <si>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</si>
  <si>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</si>
  <si>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</si>
  <si>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</si>
  <si>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</si>
  <si>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</si>
  <si>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</si>
  <si>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</si>
  <si>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</si>
  <si>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</si>
  <si>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</si>
  <si>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</si>
  <si>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</si>
  <si>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</si>
  <si>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</si>
  <si>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</si>
  <si>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</si>
  <si>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</si>
  <si>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</si>
  <si>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</si>
  <si>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</si>
  <si>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</si>
  <si>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</si>
  <si>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</si>
  <si>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</si>
  <si>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</si>
  <si>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</si>
  <si>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</si>
  <si>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</si>
  <si>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</si>
  <si>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</si>
  <si>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</si>
  <si>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</si>
  <si>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</si>
  <si>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</si>
  <si>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</si>
  <si>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</si>
  <si>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</si>
  <si>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</si>
  <si>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</si>
  <si>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</si>
  <si>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</si>
  <si>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</si>
  <si>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</si>
  <si>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</si>
  <si>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</si>
  <si>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</si>
  <si>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</si>
  <si>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</si>
  <si>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</si>
  <si>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</si>
  <si>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</si>
  <si>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</si>
  <si>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</si>
  <si>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</si>
  <si>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</si>
  <si>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</si>
  <si>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</si>
  <si>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</si>
  <si>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</si>
  <si>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</si>
  <si>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</si>
  <si>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</si>
  <si>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</si>
  <si>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</si>
  <si>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</si>
  <si>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</si>
  <si>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</si>
  <si>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</si>
  <si>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</si>
  <si>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</si>
  <si>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</si>
  <si>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</si>
  <si>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</si>
  <si>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</si>
  <si>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</si>
  <si>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</si>
  <si>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</si>
  <si>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</si>
  <si>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</si>
  <si>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</si>
  <si>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</si>
  <si>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</si>
  <si>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</si>
  <si>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</si>
  <si>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</si>
  <si>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</si>
  <si>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</si>
  <si>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</si>
  <si>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</si>
  <si>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</si>
  <si>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</si>
  <si>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</si>
  <si>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</si>
  <si>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</si>
  <si>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</si>
  <si>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</si>
  <si>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</si>
  <si>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</si>
  <si>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</si>
  <si>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</si>
  <si>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</si>
  <si>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</si>
  <si>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</si>
  <si>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</si>
  <si>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</si>
  <si>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</si>
  <si>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</si>
  <si>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</si>
  <si>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</si>
  <si>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</si>
  <si>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</si>
  <si>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</si>
  <si>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</si>
  <si>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</si>
  <si>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</si>
  <si>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</si>
  <si>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</si>
  <si>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</si>
  <si>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</si>
  <si>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</si>
  <si>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</si>
  <si>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</si>
  <si>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</si>
  <si>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</si>
  <si>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</si>
  <si>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</si>
  <si>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</si>
  <si>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</si>
  <si>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</si>
  <si>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</si>
  <si>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</si>
  <si>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</si>
  <si>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</si>
  <si>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</si>
  <si>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</si>
  <si>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</si>
  <si>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</si>
  <si>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</si>
  <si>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</si>
  <si>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</si>
  <si>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</si>
  <si>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</si>
  <si>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</si>
  <si>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</si>
  <si>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</si>
  <si>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</si>
  <si>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</si>
  <si>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</si>
  <si>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</si>
  <si>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</si>
  <si>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</si>
  <si>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</si>
  <si>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</si>
  <si>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</si>
  <si>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</si>
  <si>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</si>
  <si>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</si>
  <si>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</si>
  <si>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</si>
  <si>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</si>
  <si>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</si>
  <si>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</si>
  <si>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</si>
  <si>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</si>
  <si>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</si>
  <si>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</si>
  <si>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</si>
  <si>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</si>
  <si>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</si>
  <si>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</si>
  <si>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</si>
  <si>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</si>
  <si>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</si>
  <si>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</si>
  <si>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</si>
  <si>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</si>
  <si>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</si>
  <si>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</si>
  <si>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</si>
  <si>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</si>
  <si>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</si>
  <si>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</si>
  <si>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</si>
  <si>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</si>
  <si>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</si>
  <si>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</si>
  <si>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</si>
  <si>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</si>
  <si>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</si>
  <si>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</si>
  <si>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</si>
  <si>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</si>
  <si>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</si>
  <si>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</si>
  <si>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</si>
  <si>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</si>
  <si>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</si>
  <si>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</si>
  <si>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</si>
  <si>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</si>
  <si>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</si>
  <si>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</si>
  <si>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</si>
  <si>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</si>
  <si>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</si>
  <si>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</si>
  <si>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</si>
  <si>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</si>
  <si>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</si>
  <si>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</si>
  <si>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</si>
  <si>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</si>
  <si>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</si>
  <si>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</si>
  <si>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</si>
  <si>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</si>
  <si>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</si>
  <si>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</si>
  <si>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</si>
  <si>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</si>
  <si>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</si>
  <si>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</si>
  <si>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</si>
  <si>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</si>
  <si>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</si>
  <si>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</si>
  <si>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</si>
  <si>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</si>
  <si>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</si>
  <si>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</si>
  <si>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</si>
  <si>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</si>
  <si>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</si>
  <si>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</si>
  <si>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</si>
  <si>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</si>
  <si>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</si>
  <si>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</si>
  <si>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</si>
  <si>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</si>
  <si>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</si>
  <si>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</si>
  <si>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</si>
  <si>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</si>
  <si>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</si>
  <si>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</si>
  <si>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</si>
  <si>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</si>
  <si>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</si>
  <si>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</si>
  <si>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</si>
  <si>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</si>
  <si>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</si>
  <si>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</si>
  <si>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</si>
  <si>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</si>
  <si>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</si>
  <si>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</si>
  <si>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</si>
  <si>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</si>
  <si>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</si>
  <si>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</si>
  <si>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</si>
  <si>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</si>
  <si>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</si>
  <si>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</si>
  <si>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</si>
  <si>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</si>
  <si>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</si>
  <si>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</si>
  <si>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</si>
  <si>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</si>
  <si>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</si>
  <si>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</si>
  <si>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</si>
  <si>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</si>
  <si>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</si>
  <si>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</si>
  <si>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</si>
  <si>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</si>
  <si>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</si>
  <si>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</si>
  <si>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</si>
  <si>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</si>
  <si>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</si>
  <si>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</si>
  <si>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</si>
  <si>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</si>
  <si>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</si>
  <si>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</si>
  <si>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</si>
  <si>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</si>
  <si>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</si>
  <si>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</si>
  <si>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</si>
  <si>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</si>
  <si>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</si>
  <si>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</si>
  <si>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</si>
  <si>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</si>
  <si>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</si>
  <si>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</si>
  <si>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</si>
  <si>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</si>
  <si>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</si>
  <si>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</si>
  <si>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</si>
  <si>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</si>
  <si>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</si>
  <si>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</si>
  <si>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</si>
  <si>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</si>
  <si>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</si>
  <si>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</si>
  <si>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</si>
  <si>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</si>
  <si>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</si>
  <si>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</si>
  <si>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</si>
  <si>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</si>
  <si>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</si>
  <si>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</si>
  <si>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</si>
  <si>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</si>
  <si>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</si>
  <si>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</si>
  <si>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</si>
  <si>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</si>
  <si>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</si>
  <si>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</si>
  <si>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</si>
  <si>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</si>
  <si>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</si>
  <si>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</si>
  <si>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</si>
  <si>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</si>
  <si>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</si>
  <si>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</si>
  <si>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</si>
  <si>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</si>
  <si>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</si>
  <si>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</si>
  <si>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</si>
  <si>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</si>
  <si>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</si>
  <si>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</si>
  <si>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</si>
  <si>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</si>
  <si>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</si>
  <si>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</si>
  <si>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</si>
  <si>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</si>
  <si>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</si>
  <si>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</si>
  <si>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</si>
  <si>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</si>
  <si>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</si>
  <si>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</si>
  <si>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</si>
  <si>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</si>
  <si>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</si>
  <si>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</si>
  <si>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</si>
  <si>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</si>
  <si>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</si>
  <si>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</si>
  <si>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</si>
  <si>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</si>
  <si>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</si>
  <si>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</si>
  <si>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</si>
  <si>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</si>
  <si>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</si>
  <si>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</si>
  <si>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</si>
  <si>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</si>
  <si>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</si>
  <si>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</si>
  <si>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</si>
  <si>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</si>
  <si>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</si>
  <si>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</si>
  <si>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</si>
  <si>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</si>
  <si>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</si>
  <si>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</si>
  <si>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</si>
  <si>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</si>
  <si>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</si>
  <si>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</si>
  <si>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</si>
  <si>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</si>
  <si>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</si>
  <si>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</si>
  <si>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</si>
  <si>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</si>
  <si>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</si>
  <si>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</si>
  <si>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</si>
  <si>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</si>
  <si>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</si>
  <si>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</si>
  <si>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</si>
  <si>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</si>
  <si>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</si>
  <si>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</si>
  <si>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</si>
  <si>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</si>
  <si>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</si>
  <si>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</si>
  <si>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</si>
  <si>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</si>
  <si>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</si>
  <si>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</si>
  <si>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</si>
  <si>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</si>
  <si>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</si>
  <si>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</si>
  <si>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</si>
  <si>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</si>
  <si>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</si>
  <si>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</si>
  <si>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</si>
  <si>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</si>
  <si>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</si>
  <si>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</si>
  <si>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</si>
  <si>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</si>
  <si>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</si>
  <si>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</si>
  <si>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</si>
  <si>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</si>
  <si>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</si>
  <si>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</si>
  <si>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</si>
  <si>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</si>
  <si>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</si>
  <si>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</si>
  <si>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</si>
  <si>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</si>
  <si>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</si>
  <si>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</si>
  <si>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</si>
  <si>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</si>
  <si>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</si>
  <si>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</si>
  <si>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</si>
  <si>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</si>
  <si>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</si>
  <si>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</si>
  <si>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</si>
  <si>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</si>
  <si>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</si>
  <si>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</si>
  <si>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</si>
  <si>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</si>
  <si>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</si>
  <si>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</si>
  <si>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</si>
  <si>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</si>
  <si>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</si>
  <si>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</si>
  <si>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</si>
  <si>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</si>
  <si>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</si>
  <si>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</si>
  <si>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</si>
  <si>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</si>
  <si>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</si>
  <si>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</si>
  <si>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</si>
  <si>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</si>
  <si>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</si>
  <si>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</si>
  <si>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</si>
  <si>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</si>
  <si>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</si>
  <si>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</si>
  <si>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</si>
  <si>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</si>
  <si>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</si>
  <si>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</si>
  <si>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</si>
  <si>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</si>
  <si>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</si>
  <si>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</si>
  <si>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</si>
  <si>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</si>
  <si>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</si>
  <si>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</si>
  <si>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</si>
  <si>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</si>
  <si>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</si>
  <si>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</si>
  <si>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</si>
  <si>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</si>
  <si>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</si>
  <si>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</si>
  <si>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</si>
  <si>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</si>
  <si>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</si>
  <si>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</si>
  <si>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</si>
  <si>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</si>
  <si>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</si>
  <si>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</si>
  <si>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</si>
  <si>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</si>
  <si>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</si>
  <si>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</si>
  <si>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</si>
  <si>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</si>
  <si>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</si>
  <si>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</si>
  <si>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</si>
  <si>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</si>
  <si>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</si>
  <si>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</si>
  <si>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</si>
  <si>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</si>
  <si>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</si>
  <si>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</si>
  <si>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</si>
  <si>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</si>
  <si>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</si>
  <si>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</si>
  <si>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</si>
  <si>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</si>
  <si>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</si>
  <si>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</si>
  <si>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</si>
  <si>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</si>
  <si>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</si>
  <si>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</si>
  <si>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</si>
  <si>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</si>
  <si>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</si>
  <si>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</si>
  <si>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</si>
  <si>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</si>
  <si>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</si>
  <si>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</si>
  <si>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</si>
  <si>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</si>
  <si>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</si>
  <si>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</si>
  <si>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</si>
  <si>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</si>
  <si>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</si>
  <si>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</si>
  <si>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</si>
  <si>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</si>
  <si>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</si>
  <si>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</si>
  <si>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</si>
  <si>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</si>
  <si>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</si>
  <si>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</si>
  <si>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</si>
  <si>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</si>
  <si>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</si>
  <si>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</si>
  <si>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</si>
  <si>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</si>
  <si>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</si>
  <si>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</si>
  <si>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</si>
  <si>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</si>
  <si>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</si>
  <si>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</si>
  <si>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</si>
  <si>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</si>
  <si>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</si>
  <si>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</si>
  <si>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</si>
  <si>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</si>
  <si>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</si>
  <si>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</si>
  <si>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</si>
  <si>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</si>
  <si>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</si>
  <si>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</si>
  <si>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</si>
  <si>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</si>
  <si>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</si>
  <si>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</si>
  <si>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</si>
  <si>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</si>
  <si>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</si>
  <si>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</si>
  <si>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</si>
  <si>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</si>
  <si>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</si>
  <si>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</si>
  <si>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</si>
  <si>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</si>
  <si>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</si>
  <si>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</si>
  <si>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</si>
  <si>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</si>
  <si>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</si>
  <si>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</si>
  <si>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</si>
  <si>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</si>
  <si>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</si>
  <si>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</si>
  <si>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</si>
  <si>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</si>
  <si>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</si>
  <si>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</si>
  <si>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</si>
  <si>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</si>
  <si>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</si>
  <si>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</si>
  <si>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</si>
  <si>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</si>
  <si>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</si>
  <si>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</si>
  <si>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</si>
  <si>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</si>
  <si>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</si>
  <si>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</si>
  <si>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</si>
  <si>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</si>
  <si>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</si>
  <si>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</si>
  <si>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</si>
  <si>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</si>
  <si>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</si>
  <si>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</si>
  <si>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</si>
  <si>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</si>
  <si>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</si>
  <si>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</si>
  <si>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</si>
  <si>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</si>
  <si>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</si>
  <si>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</si>
  <si>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</si>
  <si>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</si>
  <si>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</si>
  <si>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</si>
  <si>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</si>
  <si>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</si>
  <si>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</si>
  <si>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</si>
  <si>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</si>
  <si>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</si>
  <si>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</si>
  <si>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</si>
  <si>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</si>
  <si>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</si>
  <si>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</si>
  <si>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</si>
  <si>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</si>
  <si>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</si>
  <si>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</si>
  <si>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</si>
  <si>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</si>
  <si>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</si>
  <si>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</si>
  <si>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</si>
  <si>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</si>
  <si>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</si>
  <si>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</si>
  <si>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</si>
  <si>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</si>
  <si>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</si>
  <si>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</si>
  <si>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</si>
  <si>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</si>
  <si>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</si>
  <si>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</si>
  <si>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</si>
  <si>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</si>
  <si>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</si>
  <si>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</si>
  <si>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</si>
  <si>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</si>
  <si>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</si>
  <si>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</si>
  <si>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</si>
  <si>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</si>
  <si>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</si>
  <si>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</si>
  <si>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</si>
  <si>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</si>
  <si>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</si>
  <si>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</si>
  <si>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</si>
  <si>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</si>
  <si>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</si>
  <si>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</si>
  <si>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</si>
  <si>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</si>
  <si>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</si>
  <si>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</si>
  <si>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</si>
  <si>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</si>
  <si>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</si>
  <si>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</si>
  <si>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</si>
  <si>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</si>
  <si>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</si>
  <si>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</si>
  <si>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</si>
  <si>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</si>
  <si>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</si>
  <si>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</si>
  <si>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</si>
  <si>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</si>
  <si>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</si>
  <si>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</si>
  <si>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</si>
  <si>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</si>
  <si>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</si>
  <si>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</si>
  <si>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</si>
  <si>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</si>
  <si>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</si>
  <si>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</si>
  <si>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</si>
  <si>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</si>
  <si>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</si>
  <si>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</si>
  <si>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</si>
  <si>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</si>
  <si>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</si>
  <si>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</si>
  <si>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</si>
  <si>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</si>
  <si>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</si>
  <si>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</si>
  <si>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</si>
  <si>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</si>
  <si>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</si>
  <si>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</si>
  <si>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</si>
  <si>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</si>
  <si>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</si>
  <si>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</si>
  <si>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</si>
  <si>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</si>
  <si>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</si>
  <si>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</si>
  <si>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</si>
  <si>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</si>
  <si>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</si>
  <si>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</si>
  <si>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</si>
  <si>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</si>
  <si>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</si>
  <si>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</si>
  <si>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</si>
  <si>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</si>
  <si>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</si>
  <si>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</si>
  <si>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</si>
  <si>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</si>
  <si>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</si>
  <si>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</si>
  <si>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</si>
  <si>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</si>
  <si>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</si>
  <si>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</si>
  <si>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</si>
  <si>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</si>
  <si>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</si>
  <si>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</si>
  <si>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</si>
  <si>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</si>
  <si>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</si>
  <si>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</si>
  <si>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</si>
  <si>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</si>
  <si>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</si>
  <si>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</si>
  <si>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</si>
  <si>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</si>
  <si>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</si>
  <si>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</si>
  <si>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</si>
  <si>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</si>
  <si>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</si>
  <si>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</si>
  <si>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</si>
  <si>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</si>
  <si>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</si>
  <si>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</si>
  <si>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</si>
  <si>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</si>
  <si>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</si>
  <si>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</si>
  <si>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</si>
  <si>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</si>
  <si>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</si>
  <si>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</si>
  <si>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</si>
  <si>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</si>
  <si>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</si>
  <si>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</si>
  <si>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</si>
  <si>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</si>
  <si>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</si>
  <si>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</si>
  <si>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</si>
  <si>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</si>
  <si>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</si>
  <si>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</si>
  <si>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</si>
  <si>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</si>
  <si>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</si>
  <si>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</si>
  <si>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</si>
  <si>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</si>
  <si>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</si>
  <si>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</si>
  <si>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</si>
  <si>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</si>
  <si>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</si>
  <si>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</si>
  <si>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</si>
  <si>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</si>
  <si>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</si>
  <si>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</si>
  <si>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</si>
  <si>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</si>
  <si>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</si>
  <si>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</si>
  <si>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</si>
  <si>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</si>
  <si>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</si>
  <si>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</si>
  <si>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</si>
  <si>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</si>
  <si>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</si>
  <si>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</si>
  <si>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</si>
  <si>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</si>
  <si>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</si>
  <si>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</si>
  <si>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</si>
  <si>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</si>
  <si>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</si>
  <si>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</si>
  <si>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</si>
  <si>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</si>
  <si>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</si>
  <si>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</si>
  <si>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</si>
  <si>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</si>
  <si>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</si>
  <si>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</si>
  <si>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</si>
  <si>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</si>
  <si>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</si>
  <si>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</si>
  <si>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</si>
  <si>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</si>
  <si>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</si>
  <si>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</si>
  <si>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</si>
  <si>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</si>
  <si>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</si>
  <si>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</si>
  <si>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</si>
  <si>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</si>
  <si>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</si>
  <si>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</si>
  <si>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</si>
  <si>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</si>
  <si>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</si>
  <si>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</si>
  <si>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</si>
  <si>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</si>
  <si>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</si>
  <si>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</si>
  <si>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</si>
  <si>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</si>
  <si>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</si>
  <si>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</si>
  <si>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</si>
  <si>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</si>
  <si>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</si>
  <si>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</si>
  <si>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</si>
  <si>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</si>
  <si>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</si>
  <si>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</si>
  <si>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</si>
  <si>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</si>
  <si>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</si>
  <si>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</si>
  <si>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</si>
  <si>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</si>
  <si>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</si>
  <si>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</si>
  <si>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</si>
  <si>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</si>
  <si>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</si>
  <si>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</si>
  <si>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</si>
  <si>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</si>
  <si>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</si>
  <si>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</si>
  <si>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</si>
  <si>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</si>
  <si>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</si>
  <si>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</si>
  <si>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</si>
  <si>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</si>
  <si>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</si>
  <si>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</si>
  <si>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</si>
  <si>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</si>
  <si>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</si>
  <si>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</si>
  <si>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</si>
  <si>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</si>
  <si>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</si>
  <si>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</si>
  <si>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</si>
  <si>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</si>
  <si>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</si>
  <si>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</si>
  <si>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</si>
  <si>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</si>
  <si>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</si>
  <si>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</si>
  <si>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</si>
  <si>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</si>
  <si>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</si>
  <si>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</si>
  <si>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</si>
  <si>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</si>
  <si>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</si>
  <si>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</si>
  <si>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</si>
  <si>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</si>
  <si>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</si>
  <si>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</si>
  <si>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</si>
  <si>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</si>
  <si>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</si>
  <si>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</si>
  <si>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</si>
  <si>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</si>
  <si>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</si>
  <si>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</si>
  <si>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</si>
  <si>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</si>
  <si>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</si>
  <si>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</si>
  <si>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</si>
  <si>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</si>
  <si>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</si>
  <si>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</si>
  <si>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</si>
  <si>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</si>
  <si>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</si>
  <si>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</si>
  <si>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</si>
  <si>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</si>
  <si>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</si>
  <si>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</si>
  <si>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</si>
  <si>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</si>
  <si>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</si>
  <si>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</si>
  <si>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</si>
  <si>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</si>
  <si>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</si>
  <si>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</si>
  <si>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</si>
  <si>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</si>
  <si>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</si>
  <si>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</si>
  <si>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</si>
  <si>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</si>
  <si>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</si>
  <si>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</si>
  <si>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</si>
  <si>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</si>
  <si>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</si>
  <si>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</si>
  <si>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</si>
  <si>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</si>
  <si>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</si>
  <si>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</si>
  <si>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</si>
  <si>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</si>
  <si>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</si>
  <si>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</si>
  <si>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</si>
  <si>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</si>
  <si>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</si>
  <si>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</si>
  <si>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</si>
  <si>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</si>
  <si>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</si>
  <si>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</si>
  <si>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</si>
  <si>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</si>
  <si>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</si>
  <si>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</si>
  <si>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</si>
  <si>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</si>
  <si>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</si>
  <si>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</si>
  <si>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</si>
  <si>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</si>
  <si>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</si>
  <si>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</si>
  <si>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</si>
  <si>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</si>
  <si>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</si>
  <si>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</si>
  <si>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</si>
  <si>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</si>
  <si>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</si>
  <si>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</si>
  <si>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</si>
  <si>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</si>
  <si>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</si>
  <si>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</si>
  <si>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</si>
  <si>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</si>
  <si>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</si>
  <si>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</si>
  <si>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</si>
  <si>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</si>
  <si>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</si>
  <si>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</si>
  <si>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</si>
  <si>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</si>
  <si>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</si>
  <si>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</si>
  <si>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</si>
  <si>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</si>
  <si>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</si>
  <si>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</si>
  <si>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</si>
  <si>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</si>
  <si>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</si>
  <si>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</si>
  <si>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</si>
  <si>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</si>
  <si>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</si>
  <si>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</si>
  <si>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</si>
  <si>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</si>
  <si>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</si>
  <si>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</si>
  <si>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</si>
  <si>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</si>
  <si>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</si>
  <si>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</si>
  <si>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</si>
  <si>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</si>
  <si>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</si>
  <si>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</si>
  <si>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</si>
  <si>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</si>
  <si>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</si>
  <si>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</si>
  <si>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</si>
  <si>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</si>
  <si>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</si>
  <si>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</si>
  <si>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</si>
  <si>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</si>
  <si>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</si>
  <si>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</si>
  <si>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</si>
  <si>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</si>
  <si>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</si>
  <si>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</si>
  <si>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</si>
  <si>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</si>
  <si>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</si>
  <si>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</si>
  <si>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</si>
  <si>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</si>
  <si>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</si>
  <si>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</si>
  <si>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</si>
  <si>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</si>
  <si>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</si>
  <si>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</si>
  <si>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</si>
  <si>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</si>
  <si>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</si>
  <si>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</si>
  <si>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</si>
  <si>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</si>
  <si>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</si>
  <si>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</si>
  <si>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</si>
  <si>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</si>
  <si>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</si>
  <si>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</si>
  <si>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</si>
  <si>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</si>
  <si>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</si>
  <si>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</si>
  <si>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</si>
  <si>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</si>
  <si>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</si>
  <si>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</si>
  <si>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</si>
  <si>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</si>
  <si>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</si>
  <si>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</si>
  <si>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</si>
  <si>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</si>
  <si>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</si>
  <si>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</si>
  <si>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</si>
  <si>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</si>
  <si>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</si>
  <si>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</si>
  <si>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</si>
  <si>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</si>
  <si>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</si>
  <si>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</si>
  <si>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</si>
  <si>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</si>
  <si>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</si>
  <si>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</si>
  <si>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</si>
  <si>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</si>
  <si>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</si>
  <si>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</si>
  <si>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</si>
  <si>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</si>
  <si>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</si>
  <si>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</si>
  <si>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</si>
  <si>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</si>
  <si>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</si>
  <si>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</si>
  <si>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</si>
  <si>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</si>
  <si>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</si>
  <si>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</si>
  <si>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</si>
  <si>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</si>
  <si>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</si>
  <si>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</si>
  <si>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</si>
  <si>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</si>
  <si>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</si>
  <si>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</si>
  <si>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</si>
  <si>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</si>
  <si>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</si>
  <si>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</si>
  <si>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</si>
  <si>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</si>
  <si>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</si>
  <si>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</si>
  <si>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</si>
  <si>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</si>
  <si>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</si>
  <si>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</si>
  <si>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</si>
  <si>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</si>
  <si>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</si>
  <si>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</si>
  <si>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</si>
  <si>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</si>
  <si>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</si>
  <si>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</si>
  <si>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</si>
  <si>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</si>
  <si>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</si>
  <si>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</si>
  <si>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</si>
  <si>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</si>
  <si>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</si>
  <si>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</si>
  <si>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</si>
  <si>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</si>
  <si>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</si>
  <si>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</si>
  <si>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</si>
  <si>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</si>
  <si>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</si>
  <si>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</si>
  <si>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</si>
  <si>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</si>
  <si>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</si>
  <si>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</si>
  <si>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</si>
  <si>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</si>
  <si>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</si>
  <si>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</si>
  <si>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</si>
  <si>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</si>
  <si>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</si>
  <si>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</si>
  <si>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</si>
  <si>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</si>
  <si>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</si>
  <si>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</si>
  <si>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</si>
  <si>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</si>
  <si>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</si>
  <si>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</si>
  <si>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</si>
  <si>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</si>
  <si>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</si>
  <si>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</si>
  <si>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</si>
  <si>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</si>
  <si>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</si>
  <si>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</si>
  <si>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</si>
  <si>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</si>
  <si>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</si>
  <si>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</si>
  <si>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</si>
  <si>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</si>
  <si>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</si>
  <si>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</si>
  <si>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</si>
  <si>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</si>
  <si>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</si>
  <si>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</si>
  <si>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</si>
  <si>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</si>
  <si>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</si>
  <si>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</si>
  <si>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</si>
  <si>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</si>
  <si>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</si>
  <si>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</si>
  <si>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</si>
  <si>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</si>
  <si>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</si>
  <si>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</si>
  <si>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</si>
  <si>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</si>
  <si>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</si>
  <si>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</si>
  <si>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</si>
  <si>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</si>
  <si>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</si>
  <si>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</si>
  <si>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</si>
  <si>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</si>
  <si>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</si>
  <si>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</si>
  <si>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</si>
  <si>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</si>
  <si>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</si>
  <si>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</si>
  <si>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</si>
  <si>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</si>
  <si>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</si>
  <si>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</si>
  <si>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</si>
  <si>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</si>
  <si>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</si>
  <si>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</si>
  <si>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</si>
  <si>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</si>
  <si>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</si>
  <si>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</si>
  <si>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</si>
  <si>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</si>
  <si>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</si>
  <si>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</si>
  <si>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</si>
  <si>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</si>
  <si>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</si>
  <si>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</si>
  <si>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</si>
  <si>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</si>
  <si>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</si>
  <si>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</si>
  <si>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</si>
  <si>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</si>
  <si>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</si>
  <si>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</si>
  <si>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</si>
  <si>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</si>
  <si>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</si>
  <si>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</si>
  <si>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</si>
  <si>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</si>
  <si>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</si>
  <si>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</si>
  <si>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</si>
  <si>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</si>
  <si>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</si>
  <si>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</si>
  <si>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</si>
  <si>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</si>
  <si>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</si>
  <si>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</si>
  <si>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</si>
  <si>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</si>
  <si>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</si>
  <si>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</si>
  <si>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</si>
  <si>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</si>
  <si>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</si>
  <si>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</si>
  <si>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</si>
  <si>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</si>
  <si>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</si>
  <si>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</si>
  <si>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</si>
  <si>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</si>
  <si>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</si>
  <si>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</si>
  <si>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</si>
  <si>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</si>
  <si>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</si>
  <si>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</si>
  <si>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</si>
  <si>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</si>
  <si>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</si>
  <si>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</si>
  <si>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</si>
  <si>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</si>
  <si>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</si>
  <si>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</si>
  <si>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</si>
  <si>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</si>
  <si>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</si>
  <si>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</si>
  <si>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</si>
  <si>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</si>
  <si>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</si>
  <si>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</si>
  <si>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</si>
  <si>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</si>
  <si>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</si>
  <si>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</si>
  <si>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</si>
  <si>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</si>
  <si>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</si>
  <si>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</si>
  <si>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</si>
  <si>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</si>
  <si>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</si>
  <si>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</si>
  <si>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</si>
  <si>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</si>
  <si>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</si>
  <si>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</si>
  <si>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</si>
  <si>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</si>
  <si>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</si>
  <si>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</si>
  <si>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</si>
  <si>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</si>
  <si>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</si>
  <si>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</si>
  <si>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</si>
  <si>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</si>
  <si>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</si>
  <si>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</si>
  <si>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</si>
  <si>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</si>
  <si>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</si>
  <si>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</si>
  <si>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</si>
  <si>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</si>
  <si>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</si>
  <si>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</si>
  <si>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</si>
  <si>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</si>
  <si>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</si>
  <si>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</si>
  <si>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</si>
  <si>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</si>
  <si>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</si>
  <si>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</si>
  <si>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</si>
  <si>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</si>
  <si>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</si>
  <si>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</si>
  <si>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</si>
  <si>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</si>
  <si>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</si>
  <si>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</si>
  <si>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</si>
  <si>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</si>
  <si>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</si>
  <si>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</si>
  <si>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</si>
  <si>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</si>
  <si>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</si>
  <si>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</si>
  <si>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</si>
  <si>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</si>
  <si>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</si>
  <si>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</si>
  <si>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</si>
  <si>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</si>
  <si>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</si>
  <si>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</si>
  <si>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</si>
  <si>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</si>
  <si>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</si>
  <si>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</si>
  <si>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</si>
  <si>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</si>
  <si>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</si>
  <si>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</si>
  <si>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</si>
  <si>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</si>
  <si>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</si>
  <si>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</si>
  <si>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</si>
  <si>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</si>
  <si>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</si>
  <si>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</si>
  <si>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</si>
  <si>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</si>
  <si>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</si>
  <si>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</si>
  <si>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</si>
  <si>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</si>
  <si>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</si>
  <si>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</si>
  <si>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</si>
  <si>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</si>
  <si>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</si>
  <si>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</si>
  <si>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</si>
  <si>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</si>
  <si>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</si>
  <si>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</si>
  <si>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</si>
  <si>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</si>
  <si>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</si>
  <si>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</si>
  <si>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</si>
  <si>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</si>
  <si>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</si>
  <si>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</si>
  <si>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</si>
  <si>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</si>
  <si>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</si>
  <si>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</si>
  <si>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</si>
  <si>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</si>
  <si>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</si>
  <si>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</si>
  <si>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</si>
  <si>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</si>
  <si>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</si>
  <si>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</si>
  <si>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</si>
  <si>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</si>
  <si>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</si>
  <si>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</si>
  <si>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</si>
  <si>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</si>
  <si>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</si>
  <si>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</si>
  <si>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</si>
  <si>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</si>
  <si>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</si>
  <si>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</si>
  <si>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</si>
  <si>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</si>
  <si>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</si>
  <si>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</si>
  <si>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</si>
  <si>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</si>
  <si>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</si>
  <si>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</si>
  <si>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</si>
  <si>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</si>
  <si>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</si>
  <si>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</si>
  <si>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</si>
  <si>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</si>
  <si>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</si>
  <si>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</si>
  <si>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</si>
  <si>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</si>
  <si>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</si>
  <si>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</si>
  <si>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</si>
  <si>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</si>
  <si>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</si>
  <si>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</si>
  <si>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</si>
  <si>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</si>
  <si>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</si>
  <si>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</si>
  <si>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</si>
  <si>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</si>
  <si>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</si>
  <si>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</si>
  <si>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</si>
  <si>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</si>
  <si>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</si>
  <si>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</si>
  <si>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</si>
  <si>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</si>
  <si>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</si>
  <si>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</si>
  <si>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</si>
  <si>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</si>
  <si>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</si>
  <si>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</si>
  <si>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</si>
  <si>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</si>
  <si>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</si>
  <si>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</si>
  <si>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</si>
  <si>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</si>
  <si>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</si>
  <si>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</si>
  <si>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</si>
  <si>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</si>
  <si>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</si>
  <si>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</si>
  <si>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</si>
  <si>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</si>
  <si>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</si>
  <si>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</si>
  <si>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</si>
  <si>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</si>
  <si>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</si>
  <si>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</si>
  <si>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</si>
  <si>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</si>
  <si>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</si>
  <si>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</si>
  <si>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</si>
  <si>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</si>
  <si>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</si>
  <si>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</si>
  <si>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</si>
  <si>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</si>
  <si>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</si>
  <si>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</si>
  <si>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</si>
  <si>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</si>
  <si>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</si>
  <si>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</si>
  <si>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</si>
  <si>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</si>
  <si>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</si>
  <si>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</si>
  <si>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</si>
  <si>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</si>
  <si>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</si>
  <si>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</si>
  <si>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</si>
  <si>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</si>
  <si>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</si>
  <si>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</si>
  <si>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</si>
  <si>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</si>
  <si>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</si>
  <si>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</si>
  <si>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</si>
  <si>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</si>
  <si>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</si>
  <si>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</si>
  <si>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</si>
  <si>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</si>
  <si>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</si>
  <si>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</si>
  <si>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</si>
  <si>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</si>
  <si>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</si>
  <si>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</si>
  <si>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</si>
  <si>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</si>
  <si>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</si>
  <si>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</si>
  <si>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</si>
  <si>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</si>
  <si>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</si>
  <si>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</si>
  <si>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</si>
  <si>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</si>
  <si>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</si>
  <si>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</si>
  <si>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</si>
  <si>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</si>
  <si>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</si>
  <si>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</si>
  <si>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</si>
  <si>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</si>
  <si>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</si>
  <si>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</si>
  <si>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</si>
  <si>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</si>
  <si>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</si>
  <si>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</si>
  <si>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</si>
  <si>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</si>
  <si>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</si>
  <si>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</si>
  <si>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</si>
  <si>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</si>
  <si>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</si>
  <si>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</si>
  <si>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</si>
  <si>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</si>
  <si>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</si>
  <si>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</si>
  <si>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</si>
  <si>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</si>
  <si>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</si>
  <si>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</si>
  <si>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</si>
  <si>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</si>
  <si>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</si>
  <si>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</si>
  <si>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</si>
  <si>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</si>
  <si>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</si>
  <si>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</si>
  <si>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</si>
  <si>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</si>
  <si>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</si>
  <si>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</si>
  <si>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</si>
  <si>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</si>
  <si>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</si>
  <si>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</si>
  <si>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</si>
  <si>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</si>
  <si>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</si>
  <si>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</si>
  <si>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</si>
  <si>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</si>
  <si>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</si>
  <si>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</si>
  <si>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</si>
  <si>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</si>
  <si>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</si>
  <si>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</si>
  <si>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</si>
  <si>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</si>
  <si>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</si>
  <si>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</si>
  <si>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</si>
  <si>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</si>
  <si>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</si>
  <si>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</si>
  <si>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</si>
  <si>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</si>
  <si>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</si>
  <si>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</si>
  <si>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</si>
  <si>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</si>
  <si>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</si>
  <si>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</si>
  <si>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</si>
  <si>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</si>
  <si>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</si>
  <si>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</si>
  <si>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</si>
  <si>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</si>
  <si>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</si>
  <si>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</si>
  <si>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</si>
  <si>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</si>
  <si>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</si>
  <si>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</si>
  <si>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</si>
  <si>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</si>
  <si>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</si>
  <si>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</si>
  <si>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</si>
  <si>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</si>
  <si>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</si>
  <si>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</si>
  <si>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</si>
  <si>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</si>
  <si>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</si>
  <si>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</si>
  <si>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</si>
  <si>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</si>
  <si>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</si>
  <si>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</si>
  <si>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</si>
  <si>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</si>
  <si>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</si>
  <si>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</si>
  <si>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</si>
  <si>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</si>
  <si>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</si>
  <si>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</si>
  <si>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</si>
  <si>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</si>
  <si>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</si>
  <si>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</si>
  <si>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</si>
  <si>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</si>
  <si>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</si>
  <si>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</si>
  <si>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</si>
  <si>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</si>
  <si>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</si>
  <si>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</si>
  <si>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</si>
  <si>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</si>
  <si>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</si>
  <si>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</si>
  <si>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</si>
  <si>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</si>
  <si>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</si>
  <si>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</si>
  <si>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</si>
  <si>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</si>
  <si>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</si>
  <si>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</si>
  <si>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</si>
  <si>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</si>
  <si>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</si>
  <si>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</si>
  <si>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</si>
  <si>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</si>
  <si>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</si>
  <si>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</si>
  <si>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</si>
  <si>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</si>
  <si>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</si>
  <si>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</si>
  <si>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</si>
  <si>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</si>
  <si>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</si>
  <si>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</si>
  <si>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</si>
  <si>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</si>
  <si>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</si>
  <si>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</si>
  <si>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</si>
  <si>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</si>
  <si>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</si>
  <si>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</si>
  <si>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</si>
  <si>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</si>
  <si>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</si>
  <si>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</si>
  <si>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</si>
  <si>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</si>
  <si>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</si>
  <si>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</si>
  <si>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</si>
  <si>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</si>
  <si>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</si>
  <si>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</si>
  <si>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</si>
  <si>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</si>
  <si>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</si>
  <si>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</si>
  <si>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</si>
  <si>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</si>
  <si>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</si>
  <si>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</si>
  <si>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</si>
  <si>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</si>
  <si>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</si>
  <si>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</si>
  <si>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</si>
  <si>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</si>
  <si>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</si>
  <si>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</si>
  <si>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</si>
  <si>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</si>
  <si>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</si>
  <si>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</si>
  <si>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</si>
  <si>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</si>
  <si>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</si>
  <si>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</si>
  <si>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</si>
  <si>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</si>
  <si>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</si>
  <si>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</si>
  <si>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</si>
  <si>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</si>
  <si>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</si>
  <si>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</si>
  <si>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</si>
  <si>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</si>
  <si>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</si>
  <si>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</si>
  <si>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</si>
  <si>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</si>
  <si>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</si>
  <si>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</si>
  <si>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</si>
  <si>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</si>
  <si>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</si>
  <si>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</si>
  <si>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</si>
  <si>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</si>
  <si>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</si>
  <si>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</si>
  <si>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</si>
  <si>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</si>
  <si>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</si>
  <si>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</si>
  <si>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</si>
  <si>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</si>
  <si>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</si>
  <si>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</si>
  <si>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</si>
  <si>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</si>
  <si>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</si>
  <si>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</si>
  <si>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</si>
  <si>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</si>
  <si>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</si>
  <si>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</si>
  <si>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</si>
  <si>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</si>
  <si>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</si>
  <si>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</si>
  <si>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</si>
  <si>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</si>
  <si>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</si>
  <si>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</si>
  <si>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</si>
  <si>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</si>
  <si>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</si>
  <si>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</si>
  <si>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</si>
  <si>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</si>
  <si>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</si>
  <si>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</si>
  <si>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</si>
  <si>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</si>
  <si>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</si>
  <si>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</si>
  <si>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</si>
  <si>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</si>
  <si>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</si>
  <si>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</si>
  <si>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</si>
  <si>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</si>
  <si>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</si>
  <si>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</si>
  <si>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</si>
  <si>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</si>
  <si>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</si>
  <si>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</si>
  <si>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</si>
  <si>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</si>
  <si>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</si>
  <si>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</si>
  <si>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</si>
  <si>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</si>
  <si>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</si>
  <si>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</si>
  <si>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</si>
  <si>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</si>
  <si>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</si>
  <si>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</si>
  <si>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</si>
  <si>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</si>
  <si>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</si>
  <si>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</si>
  <si>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</si>
  <si>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</si>
  <si>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</si>
  <si>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</si>
  <si>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</si>
  <si>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</si>
  <si>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</si>
  <si>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</si>
  <si>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</si>
  <si>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</si>
  <si>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</si>
  <si>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</si>
  <si>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</si>
  <si>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</si>
  <si>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</si>
  <si>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</si>
  <si>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</si>
  <si>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</si>
  <si>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</si>
  <si>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</si>
  <si>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</si>
  <si>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</si>
  <si>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</si>
  <si>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</si>
  <si>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</si>
  <si>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</si>
  <si>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</si>
  <si>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</si>
  <si>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</si>
  <si>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</si>
  <si>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</si>
  <si>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</si>
  <si>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</si>
  <si>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</si>
  <si>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</si>
  <si>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</si>
  <si>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</si>
  <si>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</si>
  <si>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</si>
  <si>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</si>
  <si>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</si>
  <si>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</si>
  <si>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</si>
  <si>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</si>
  <si>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</si>
  <si>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</si>
  <si>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</si>
  <si>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</si>
  <si>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</si>
  <si>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</si>
  <si>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</si>
  <si>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</si>
  <si>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</si>
  <si>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</si>
  <si>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</si>
  <si>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</si>
  <si>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</si>
  <si>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</si>
  <si>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</si>
  <si>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</si>
  <si>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</si>
  <si>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</si>
  <si>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</si>
  <si>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</si>
  <si>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</si>
  <si>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</si>
  <si>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</si>
  <si>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</si>
  <si>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</si>
  <si>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</si>
  <si>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</si>
  <si>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</si>
  <si>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</si>
  <si>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</si>
  <si>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</si>
  <si>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</si>
  <si>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</si>
  <si>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</si>
  <si>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</si>
  <si>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</si>
  <si>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</si>
  <si>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</si>
  <si>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</si>
  <si>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</si>
  <si>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</si>
  <si>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</si>
  <si>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</si>
  <si>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</si>
  <si>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</si>
  <si>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</si>
  <si>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</si>
  <si>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</si>
  <si>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</si>
  <si>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</si>
  <si>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</si>
  <si>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</si>
  <si>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</si>
  <si>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</si>
  <si>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</si>
  <si>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</si>
  <si>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</si>
  <si>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</si>
  <si>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</si>
  <si>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</si>
  <si>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</si>
  <si>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</si>
  <si>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</si>
  <si>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</si>
  <si>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</si>
  <si>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</si>
  <si>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</si>
  <si>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</si>
  <si>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</si>
  <si>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</si>
  <si>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</si>
  <si>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</si>
  <si>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</si>
  <si>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</si>
  <si>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</si>
  <si>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</si>
  <si>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</si>
  <si>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</si>
  <si>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</si>
  <si>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</si>
  <si>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</si>
  <si>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</si>
  <si>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</si>
  <si>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</si>
  <si>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</si>
  <si>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</si>
  <si>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</si>
  <si>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</si>
  <si>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</si>
  <si>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</si>
  <si>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</si>
  <si>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</si>
  <si>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</si>
  <si>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</si>
  <si>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</si>
  <si>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</si>
  <si>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</si>
  <si>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</si>
  <si>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</si>
  <si>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</si>
  <si>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</si>
  <si>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</si>
  <si>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</si>
  <si>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</si>
  <si>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</si>
  <si>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</si>
  <si>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</si>
  <si>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</si>
  <si>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</si>
  <si>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</si>
  <si>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</si>
  <si>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</si>
  <si>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</si>
  <si>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</si>
  <si>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</si>
  <si>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</si>
  <si>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</si>
  <si>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</si>
  <si>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</si>
  <si>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</si>
  <si>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</si>
  <si>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</si>
  <si>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</si>
  <si>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</si>
  <si>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</si>
  <si>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</si>
  <si>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</si>
  <si>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</si>
  <si>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</si>
  <si>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</si>
  <si>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</si>
  <si>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</si>
  <si>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</si>
  <si>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</si>
  <si>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</si>
  <si>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</si>
  <si>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</si>
  <si>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</si>
  <si>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</si>
  <si>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</si>
  <si>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</si>
  <si>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</si>
  <si>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</si>
  <si>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</si>
  <si>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</si>
  <si>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</si>
  <si>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</si>
  <si>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</si>
  <si>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</si>
  <si>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</si>
  <si>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</si>
  <si>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</si>
  <si>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</si>
  <si>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</si>
  <si>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</si>
  <si>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</si>
  <si>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</si>
  <si>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</si>
  <si>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</si>
  <si>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</si>
  <si>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</si>
  <si>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</si>
  <si>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</si>
  <si>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</si>
  <si>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</si>
  <si>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</si>
  <si>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</si>
  <si>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</si>
  <si>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</si>
  <si>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</si>
  <si>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</si>
  <si>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</si>
  <si>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</si>
  <si>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</si>
  <si>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</si>
  <si>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</si>
  <si>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</si>
  <si>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</si>
  <si>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</si>
  <si>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</si>
  <si>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</si>
  <si>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</si>
  <si>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</si>
  <si>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</si>
  <si>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</si>
  <si>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</si>
  <si>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</si>
  <si>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</si>
  <si>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</si>
  <si>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</si>
  <si>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</si>
  <si>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</si>
  <si>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</si>
  <si>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</si>
  <si>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</si>
  <si>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</si>
  <si>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</si>
  <si>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</si>
  <si>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</si>
  <si>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</si>
  <si>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</si>
  <si>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</si>
  <si>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</si>
  <si>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</si>
  <si>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</si>
  <si>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</si>
  <si>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</si>
  <si>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</si>
  <si>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</si>
  <si>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</si>
  <si>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</si>
  <si>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</si>
  <si>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</si>
  <si>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</si>
  <si>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</si>
  <si>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</si>
  <si>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</si>
  <si>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</si>
  <si>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</si>
  <si>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</si>
  <si>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</si>
  <si>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</si>
  <si>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</si>
  <si>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</si>
  <si>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</si>
  <si>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</si>
  <si>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</si>
  <si>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</si>
  <si>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</si>
  <si>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</si>
  <si>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</si>
  <si>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</si>
  <si>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</si>
  <si>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</si>
  <si>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</si>
  <si>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</si>
  <si>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</si>
  <si>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</si>
  <si>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</si>
  <si>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</si>
  <si>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</si>
  <si>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</si>
  <si>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</si>
  <si>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</si>
  <si>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</si>
  <si>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</si>
  <si>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</si>
  <si>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</si>
  <si>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</si>
  <si>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</si>
  <si>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</si>
  <si>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</si>
  <si>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</si>
  <si>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</si>
  <si>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</si>
  <si>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</si>
  <si>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</si>
  <si>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</si>
  <si>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</si>
  <si>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</si>
  <si>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</si>
  <si>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</si>
  <si>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</si>
  <si>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</si>
  <si>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</si>
  <si>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</si>
  <si>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</si>
  <si>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</si>
  <si>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</si>
  <si>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</si>
  <si>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</si>
  <si>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</si>
  <si>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</si>
  <si>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</si>
  <si>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</si>
  <si>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</si>
  <si>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</si>
  <si>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</si>
  <si>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</si>
  <si>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</si>
  <si>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</si>
  <si>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</si>
  <si>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</si>
  <si>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</si>
  <si>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</si>
  <si>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</si>
  <si>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</si>
  <si>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</si>
  <si>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</si>
  <si>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</si>
  <si>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</si>
  <si>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</si>
  <si>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</si>
  <si>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</si>
  <si>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</si>
  <si>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</si>
  <si>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</si>
  <si>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</si>
  <si>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</si>
  <si>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</si>
  <si>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</si>
  <si>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</si>
  <si>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</si>
  <si>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</si>
  <si>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</si>
  <si>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</si>
  <si>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</si>
  <si>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</si>
  <si>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</si>
  <si>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</si>
  <si>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</si>
  <si>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</si>
  <si>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</si>
  <si>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</si>
  <si>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</si>
  <si>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</si>
  <si>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</si>
  <si>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</si>
  <si>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</si>
  <si>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</si>
  <si>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</si>
  <si>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</si>
  <si>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</si>
  <si>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</si>
  <si>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</si>
  <si>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</si>
  <si>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</si>
  <si>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</si>
  <si>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</si>
  <si>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</si>
  <si>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</si>
  <si>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</si>
  <si>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</si>
  <si>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</si>
  <si>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</si>
  <si>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</si>
  <si>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</si>
  <si>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</si>
  <si>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</si>
  <si>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</si>
  <si>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</si>
  <si>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</si>
  <si>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</si>
  <si>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</si>
  <si>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</si>
  <si>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</si>
  <si>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</si>
  <si>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</si>
  <si>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</si>
  <si>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</si>
  <si>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</si>
  <si>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</si>
  <si>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</si>
  <si>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</si>
  <si>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</si>
  <si>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</si>
  <si>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</si>
  <si>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</si>
  <si>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</si>
  <si>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</si>
  <si>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</si>
  <si>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</si>
  <si>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</si>
  <si>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</si>
  <si>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</si>
  <si>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</si>
  <si>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</si>
  <si>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</si>
  <si>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</si>
  <si>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</si>
  <si>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</si>
  <si>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</si>
  <si>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</si>
  <si>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</si>
  <si>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</si>
  <si>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</si>
  <si>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</si>
  <si>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</si>
  <si>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</si>
  <si>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</si>
  <si>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</si>
  <si>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</si>
  <si>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</si>
  <si>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</si>
  <si>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</si>
  <si>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</si>
  <si>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</si>
  <si>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</si>
  <si>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</si>
  <si>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</si>
  <si>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</si>
  <si>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</si>
  <si>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</si>
  <si>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</si>
  <si>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</si>
  <si>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</si>
  <si>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</si>
  <si>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</si>
  <si>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</si>
  <si>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</si>
  <si>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</si>
  <si>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</si>
  <si>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</si>
  <si>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</si>
  <si>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</si>
  <si>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</si>
  <si>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</si>
  <si>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</si>
  <si>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</si>
  <si>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</si>
  <si>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</si>
  <si>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</si>
  <si>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</si>
  <si>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</si>
  <si>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</si>
  <si>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</si>
  <si>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</si>
  <si>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</si>
  <si>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</si>
  <si>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</si>
  <si>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</si>
  <si>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</si>
  <si>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</si>
  <si>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</si>
  <si>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</si>
  <si>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</si>
  <si>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</si>
  <si>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</si>
  <si>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</si>
  <si>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</si>
  <si>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</si>
  <si>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</si>
  <si>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</si>
  <si>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</si>
  <si>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</si>
  <si>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</si>
  <si>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</si>
  <si>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</si>
  <si>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</si>
  <si>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</si>
  <si>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</si>
  <si>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</si>
  <si>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</si>
  <si>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</si>
  <si>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</si>
  <si>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</si>
  <si>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</si>
  <si>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</si>
  <si>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</si>
  <si>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</si>
  <si>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</si>
  <si>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</si>
  <si>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</si>
  <si>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</si>
  <si>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</si>
  <si>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</si>
  <si>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</si>
  <si>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</si>
  <si>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</si>
  <si>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</si>
  <si>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</si>
  <si>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</si>
  <si>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</si>
  <si>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</si>
  <si>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</si>
  <si>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</si>
  <si>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</si>
  <si>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</si>
  <si>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</si>
  <si>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</si>
  <si>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</si>
  <si>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</si>
  <si>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</si>
  <si>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</si>
  <si>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</si>
  <si>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</si>
  <si>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</si>
  <si>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</si>
  <si>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</si>
  <si>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</si>
  <si>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</si>
  <si>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</si>
  <si>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</si>
  <si>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</si>
  <si>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</si>
  <si>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</si>
  <si>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</si>
  <si>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</si>
  <si>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</si>
  <si>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</si>
  <si>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</si>
  <si>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</si>
  <si>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</si>
  <si>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</si>
  <si>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</si>
  <si>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</si>
  <si>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</si>
  <si>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</si>
  <si>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</si>
  <si>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</si>
  <si>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</si>
  <si>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</si>
  <si>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</si>
  <si>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</si>
  <si>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</si>
  <si>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</si>
  <si>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</si>
  <si>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</si>
  <si>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</si>
  <si>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</si>
  <si>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</si>
  <si>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</si>
  <si>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</si>
  <si>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</si>
  <si>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</si>
  <si>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</si>
  <si>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</si>
  <si>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</si>
  <si>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</si>
  <si>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</si>
  <si>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</si>
  <si>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</si>
  <si>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</si>
  <si>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</si>
  <si>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</si>
  <si>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</si>
  <si>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</si>
  <si>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</si>
  <si>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</si>
  <si>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</si>
  <si>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</si>
  <si>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</si>
  <si>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</si>
  <si>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</si>
  <si>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</si>
  <si>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</si>
  <si>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</si>
  <si>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</si>
  <si>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</si>
  <si>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</si>
  <si>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</si>
  <si>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</si>
  <si>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</si>
  <si>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</si>
  <si>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</si>
  <si>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</si>
  <si>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</si>
  <si>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</si>
  <si>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</si>
  <si>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</si>
  <si>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</si>
  <si>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</si>
  <si>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</si>
  <si>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</si>
  <si>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</si>
  <si>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</si>
  <si>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</si>
  <si>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</si>
  <si>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</si>
  <si>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</si>
  <si>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</si>
  <si>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</si>
  <si>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</si>
  <si>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</si>
  <si>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</si>
  <si>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</si>
  <si>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</si>
  <si>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</si>
  <si>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</si>
  <si>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</si>
  <si>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</si>
  <si>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</si>
  <si>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</si>
  <si>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</si>
  <si>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</si>
  <si>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</si>
  <si>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</si>
  <si>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</si>
  <si>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</si>
  <si>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</si>
  <si>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</si>
  <si>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</si>
  <si>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</si>
  <si>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</si>
  <si>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</si>
  <si>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</si>
  <si>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</si>
  <si>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</si>
  <si>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</si>
  <si>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</si>
  <si>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</si>
  <si>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</si>
  <si>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</si>
  <si>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</si>
  <si>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</si>
  <si>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</si>
  <si>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</si>
  <si>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</si>
  <si>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</si>
  <si>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</si>
  <si>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</si>
  <si>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</si>
  <si>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</si>
  <si>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</si>
  <si>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</si>
  <si>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</si>
  <si>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</si>
  <si>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</si>
  <si>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</si>
  <si>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</si>
  <si>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</si>
  <si>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</si>
  <si>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</si>
  <si>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</si>
  <si>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</si>
  <si>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</si>
  <si>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</si>
  <si>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</si>
  <si>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</si>
  <si>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</si>
  <si>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</si>
  <si>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</si>
  <si>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</si>
  <si>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</si>
  <si>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</si>
  <si>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</si>
  <si>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</si>
  <si>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</si>
  <si>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</si>
  <si>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</si>
  <si>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</si>
  <si>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</si>
  <si>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</si>
  <si>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</si>
  <si>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</si>
  <si>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</si>
  <si>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</si>
  <si>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</si>
  <si>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</si>
  <si>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</si>
  <si>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</si>
  <si>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</si>
  <si>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</si>
  <si>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</si>
  <si>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</si>
  <si>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</si>
  <si>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</si>
  <si>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</si>
  <si>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</si>
  <si>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</si>
  <si>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</si>
  <si>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</si>
  <si>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</si>
  <si>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</si>
  <si>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</si>
  <si>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</si>
  <si>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</si>
  <si>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</si>
  <si>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</si>
  <si>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</si>
  <si>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</si>
  <si>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</si>
  <si>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</si>
  <si>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</si>
  <si>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</si>
  <si>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</si>
  <si>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</si>
  <si>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</si>
  <si>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</si>
  <si>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</si>
  <si>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</si>
  <si>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</si>
  <si>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</si>
  <si>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</si>
  <si>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</si>
  <si>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</si>
  <si>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</si>
  <si>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</si>
  <si>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</si>
  <si>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</si>
  <si>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</si>
  <si>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</si>
  <si>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</si>
  <si>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</si>
  <si>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</si>
  <si>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</si>
  <si>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</si>
  <si>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</si>
  <si>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</si>
  <si>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</si>
  <si>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</si>
  <si>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</si>
  <si>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</si>
  <si>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</si>
  <si>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</si>
  <si>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</si>
  <si>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</si>
  <si>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</si>
  <si>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</si>
  <si>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</si>
  <si>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</si>
  <si>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</si>
  <si>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</si>
  <si>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</si>
  <si>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</si>
  <si>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</si>
  <si>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</si>
  <si>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</si>
  <si>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</si>
  <si>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</si>
  <si>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</si>
  <si>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</si>
  <si>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</si>
  <si>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</si>
  <si>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</si>
  <si>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</si>
  <si>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</si>
  <si>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</si>
  <si>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</si>
  <si>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</si>
  <si>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</si>
  <si>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</si>
  <si>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</si>
  <si>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</si>
  <si>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</si>
  <si>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</si>
  <si>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</si>
  <si>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</si>
  <si>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</si>
  <si>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</si>
  <si>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</si>
  <si>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</si>
  <si>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</si>
  <si>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</si>
  <si>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</si>
  <si>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</si>
  <si>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</si>
  <si>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</si>
  <si>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</si>
  <si>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</si>
  <si>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</si>
  <si>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</si>
  <si>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</si>
  <si>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</si>
  <si>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</si>
  <si>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</si>
  <si>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</si>
  <si>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</si>
  <si>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</si>
  <si>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</si>
  <si>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</si>
  <si>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</si>
  <si>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</si>
  <si>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</si>
  <si>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</si>
  <si>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</si>
  <si>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</si>
  <si>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</si>
  <si>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</si>
  <si>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</si>
  <si>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</si>
  <si>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</si>
  <si>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</si>
  <si>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</si>
  <si>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</si>
  <si>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</si>
  <si>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</si>
  <si>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</si>
  <si>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</si>
  <si>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</si>
  <si>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</si>
  <si>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</si>
  <si>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</si>
  <si>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</si>
  <si>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</si>
  <si>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</si>
  <si>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</si>
  <si>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</si>
  <si>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</si>
  <si>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</si>
  <si>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</si>
  <si>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</si>
  <si>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</si>
  <si>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</si>
  <si>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</si>
  <si>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</si>
  <si>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</si>
  <si>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</si>
  <si>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</si>
  <si>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</si>
  <si>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</si>
  <si>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</si>
  <si>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</si>
  <si>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</si>
  <si>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</si>
  <si>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</si>
  <si>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</si>
  <si>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</si>
  <si>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</si>
  <si>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</si>
  <si>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</si>
  <si>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</si>
  <si>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</si>
  <si>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</si>
  <si>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</si>
  <si>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</si>
  <si>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</si>
  <si>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</si>
  <si>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</si>
  <si>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</si>
  <si>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</si>
  <si>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</si>
  <si>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</si>
  <si>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</si>
  <si>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</si>
  <si>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</si>
  <si>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</si>
  <si>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</si>
  <si>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</si>
  <si>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</si>
  <si>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</si>
  <si>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</si>
  <si>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</si>
  <si>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</si>
  <si>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</si>
  <si>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</si>
  <si>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</si>
  <si>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</si>
  <si>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</si>
  <si>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</si>
  <si>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</si>
  <si>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</si>
  <si>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</si>
  <si>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</si>
  <si>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</si>
  <si>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</si>
  <si>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</si>
  <si>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</si>
  <si>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</si>
  <si>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</si>
  <si>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</si>
  <si>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</si>
  <si>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</si>
  <si>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</si>
  <si>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</si>
  <si>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</si>
  <si>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</si>
  <si>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</si>
  <si>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</si>
  <si>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</si>
  <si>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</si>
  <si>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</si>
  <si>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</si>
  <si>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</si>
  <si>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</si>
  <si>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</si>
  <si>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</si>
  <si>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</si>
  <si>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</si>
  <si>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</si>
  <si>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</si>
  <si>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</si>
  <si>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</si>
  <si>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</si>
  <si>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</si>
  <si>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</si>
  <si>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</si>
  <si>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</si>
  <si>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</si>
  <si>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</si>
  <si>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</si>
  <si>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</si>
  <si>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</si>
  <si>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</si>
  <si>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</si>
  <si>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</si>
  <si>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</si>
  <si>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</si>
  <si>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</si>
  <si>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</si>
  <si>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</si>
  <si>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</si>
  <si>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</si>
  <si>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</si>
  <si>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</si>
  <si>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</si>
  <si>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</si>
  <si>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</si>
  <si>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</si>
  <si>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</si>
  <si>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</si>
  <si>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</si>
  <si>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</si>
  <si>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</si>
  <si>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</si>
  <si>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</si>
  <si>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</si>
  <si>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</si>
  <si>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</si>
  <si>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</si>
  <si>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</si>
  <si>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</si>
  <si>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</si>
  <si>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</si>
  <si>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</si>
  <si>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</si>
  <si>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</si>
  <si>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</si>
  <si>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</si>
  <si>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</si>
  <si>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</si>
  <si>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</si>
  <si>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</si>
  <si>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</si>
  <si>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</si>
  <si>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</si>
  <si>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</si>
  <si>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</si>
  <si>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</si>
  <si>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</si>
  <si>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</si>
  <si>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</si>
  <si>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</si>
  <si>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</si>
  <si>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</si>
  <si>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</si>
  <si>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</si>
  <si>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</si>
  <si>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</si>
  <si>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</si>
  <si>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</si>
  <si>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</si>
  <si>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</si>
  <si>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</si>
  <si>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</si>
  <si>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</si>
  <si>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</si>
  <si>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</si>
  <si>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</si>
  <si>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</si>
  <si>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</si>
  <si>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</si>
  <si>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</si>
  <si>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</si>
  <si>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</si>
  <si>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</si>
  <si>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</si>
  <si>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</si>
  <si>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</si>
  <si>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</si>
  <si>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</si>
  <si>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</si>
  <si>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</si>
  <si>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</si>
  <si>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</si>
  <si>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</si>
  <si>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</si>
  <si>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</si>
  <si>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</si>
  <si>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</si>
  <si>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</si>
  <si>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</si>
  <si>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</si>
  <si>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</si>
  <si>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</si>
  <si>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</si>
  <si>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</si>
  <si>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</si>
  <si>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</si>
  <si>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</si>
  <si>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</si>
  <si>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</si>
  <si>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</si>
  <si>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</si>
  <si>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</si>
  <si>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</si>
  <si>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</si>
  <si>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</si>
  <si>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</si>
  <si>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</si>
  <si>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</si>
  <si>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</si>
  <si>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</si>
  <si>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</si>
  <si>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</si>
  <si>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</si>
  <si>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</si>
  <si>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</si>
  <si>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</si>
  <si>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</si>
  <si>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</si>
  <si>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</si>
  <si>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</si>
  <si>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</si>
  <si>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</si>
  <si>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</si>
  <si>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</si>
  <si>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</si>
  <si>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</si>
  <si>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</si>
  <si>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</si>
  <si>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</si>
  <si>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</si>
  <si>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</si>
  <si>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</si>
  <si>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</si>
  <si>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</si>
  <si>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</si>
  <si>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</si>
  <si>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</si>
  <si>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</si>
  <si>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</si>
  <si>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</si>
  <si>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</si>
  <si>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</si>
  <si>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</si>
  <si>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</si>
  <si>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</si>
  <si>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</si>
  <si>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</si>
  <si>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</si>
  <si>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</si>
  <si>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</si>
  <si>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</si>
  <si>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</si>
  <si>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</si>
  <si>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</si>
  <si>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</si>
  <si>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</si>
  <si>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</si>
  <si>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</si>
  <si>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</si>
  <si>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</si>
  <si>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</si>
  <si>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</si>
  <si>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</si>
  <si>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</si>
  <si>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</si>
  <si>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</si>
  <si>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</si>
  <si>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</si>
  <si>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</si>
  <si>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</si>
  <si>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</si>
  <si>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</si>
  <si>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</si>
  <si>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</si>
  <si>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</si>
  <si>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</si>
  <si>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</si>
  <si>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</si>
  <si>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</si>
  <si>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</si>
  <si>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</si>
  <si>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</si>
  <si>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</si>
  <si>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</si>
  <si>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</si>
  <si>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</si>
  <si>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</si>
  <si>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</si>
  <si>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</si>
  <si>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</si>
  <si>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</si>
  <si>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</si>
  <si>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</si>
  <si>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</si>
  <si>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</si>
  <si>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</si>
  <si>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</si>
  <si>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</si>
  <si>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</si>
  <si>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</si>
  <si>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</si>
  <si>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</si>
  <si>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</si>
  <si>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</si>
  <si>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</si>
  <si>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</si>
  <si>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</si>
  <si>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</si>
  <si>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</si>
  <si>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</si>
  <si>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</si>
  <si>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</si>
  <si>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</si>
  <si>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</si>
  <si>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</si>
  <si>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</si>
  <si>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</si>
  <si>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</si>
  <si>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</si>
  <si>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</si>
  <si>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</si>
  <si>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</si>
  <si>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</si>
  <si>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</si>
  <si>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</si>
  <si>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</si>
  <si>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</si>
  <si>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</si>
  <si>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</si>
  <si>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</si>
  <si>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</si>
  <si>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</si>
  <si>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</si>
  <si>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</si>
  <si>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</si>
  <si>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</si>
  <si>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</si>
  <si>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</si>
  <si>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</si>
  <si>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</si>
  <si>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</si>
  <si>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</si>
  <si>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</si>
  <si>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</si>
  <si>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</si>
  <si>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</si>
  <si>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</si>
  <si>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</si>
  <si>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</si>
  <si>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</si>
  <si>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</si>
  <si>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</si>
  <si>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</si>
  <si>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</si>
  <si>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</si>
  <si>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</si>
  <si>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</si>
  <si>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</si>
  <si>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</si>
  <si>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</si>
  <si>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</si>
  <si>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</si>
  <si>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</si>
  <si>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</si>
  <si>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</si>
  <si>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</si>
  <si>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</si>
  <si>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</si>
  <si>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</si>
  <si>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</si>
  <si>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</si>
  <si>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</si>
  <si>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</si>
  <si>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</si>
  <si>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</si>
  <si>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</si>
  <si>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</si>
  <si>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</si>
  <si>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</si>
  <si>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</si>
  <si>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</si>
  <si>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</si>
  <si>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</si>
  <si>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</si>
  <si>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</si>
  <si>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</si>
  <si>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</si>
  <si>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</si>
  <si>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</si>
  <si>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</si>
  <si>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</si>
  <si>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</si>
  <si>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</si>
  <si>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</si>
  <si>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</si>
  <si>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</si>
  <si>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</si>
  <si>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</si>
  <si>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</si>
  <si>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</si>
  <si>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</si>
  <si>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</si>
  <si>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</si>
  <si>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</si>
  <si>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</si>
  <si>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</si>
  <si>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</si>
  <si>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</si>
  <si>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</si>
  <si>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</si>
  <si>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</si>
  <si>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</si>
  <si>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</si>
  <si>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</si>
  <si>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</si>
  <si>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</si>
  <si>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</si>
  <si>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</si>
  <si>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</si>
  <si>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</si>
  <si>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</si>
  <si>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</si>
  <si>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</si>
  <si>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</si>
  <si>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</si>
  <si>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</si>
  <si>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</si>
  <si>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</si>
  <si>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</si>
  <si>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</si>
  <si>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</si>
  <si>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</si>
  <si>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</si>
  <si>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</si>
  <si>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</si>
  <si>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</si>
  <si>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</si>
  <si>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</si>
  <si>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</si>
  <si>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</si>
  <si>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</si>
  <si>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</si>
  <si>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</si>
  <si>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</si>
  <si>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</si>
  <si>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</si>
  <si>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</si>
  <si>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</si>
  <si>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</si>
  <si>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</si>
  <si>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</si>
  <si>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</si>
  <si>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</si>
  <si>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</si>
  <si>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</si>
  <si>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</si>
  <si>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</si>
  <si>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</si>
  <si>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</si>
  <si>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</si>
  <si>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</si>
  <si>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</si>
  <si>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</si>
  <si>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</si>
  <si>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</si>
  <si>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</si>
  <si>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</si>
  <si>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</si>
  <si>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</si>
  <si>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</si>
  <si>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</si>
  <si>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</si>
  <si>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</si>
  <si>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</si>
  <si>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</si>
  <si>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</si>
  <si>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</si>
  <si>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</si>
  <si>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</si>
  <si>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</si>
  <si>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</si>
  <si>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</si>
  <si>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</si>
  <si>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</si>
  <si>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</si>
  <si>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</si>
  <si>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</si>
  <si>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</si>
  <si>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</si>
  <si>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</si>
  <si>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</si>
  <si>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</si>
  <si>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</si>
  <si>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</si>
  <si>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</si>
  <si>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</si>
  <si>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</si>
  <si>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</si>
  <si>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</si>
  <si>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</si>
  <si>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</si>
  <si>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</si>
  <si>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</si>
  <si>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</si>
  <si>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</si>
  <si>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</si>
  <si>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</si>
  <si>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</si>
  <si>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</si>
  <si>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</si>
  <si>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</si>
  <si>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</si>
  <si>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</si>
  <si>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</si>
  <si>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</si>
  <si>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</si>
  <si>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</si>
  <si>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</si>
  <si>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</si>
  <si>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</si>
  <si>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</si>
  <si>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</si>
  <si>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</si>
  <si>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</si>
  <si>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</si>
  <si>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</si>
  <si>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</si>
  <si>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</si>
  <si>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</si>
  <si>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</si>
  <si>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</si>
  <si>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</si>
  <si>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</si>
  <si>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</si>
  <si>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</si>
  <si>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</si>
  <si>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</si>
  <si>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</si>
  <si>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</si>
  <si>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</si>
  <si>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</si>
  <si>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</si>
  <si>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</si>
  <si>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</si>
  <si>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</si>
  <si>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</si>
  <si>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</si>
  <si>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</si>
  <si>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</si>
  <si>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</si>
  <si>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</si>
  <si>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</si>
  <si>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</si>
  <si>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</si>
  <si>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</si>
  <si>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</si>
  <si>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</si>
  <si>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</si>
  <si>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</si>
  <si>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</si>
  <si>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</si>
  <si>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</si>
  <si>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</si>
  <si>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</si>
  <si>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</si>
  <si>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</si>
  <si>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</si>
  <si>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</si>
  <si>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</si>
  <si>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</si>
  <si>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</si>
  <si>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</si>
  <si>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</si>
  <si>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</si>
  <si>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</si>
  <si>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</si>
  <si>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</si>
  <si>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</si>
  <si>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</si>
  <si>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</si>
  <si>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</si>
  <si>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</si>
  <si>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</si>
  <si>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</si>
  <si>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</si>
  <si>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</si>
  <si>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</si>
  <si>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</si>
  <si>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</si>
  <si>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</si>
  <si>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</si>
  <si>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</si>
  <si>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</si>
  <si>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</si>
  <si>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</si>
  <si>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</si>
  <si>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</si>
  <si>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</si>
  <si>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</si>
  <si>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</si>
  <si>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</si>
  <si>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</si>
  <si>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</si>
  <si>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</si>
  <si>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</si>
  <si>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</si>
  <si>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</si>
  <si>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</si>
  <si>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</si>
  <si>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</si>
  <si>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</si>
  <si>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</si>
  <si>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</si>
  <si>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</si>
  <si>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</si>
  <si>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</si>
  <si>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</si>
  <si>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</si>
  <si>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</si>
  <si>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</si>
  <si>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</si>
  <si>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</si>
  <si>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</si>
  <si>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</si>
  <si>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</si>
  <si>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</si>
  <si>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</si>
  <si>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</si>
  <si>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</si>
  <si>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</si>
  <si>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</si>
  <si>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</si>
  <si>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</si>
  <si>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</si>
  <si>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</si>
  <si>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</si>
  <si>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</si>
  <si>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</si>
  <si>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</si>
  <si>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</si>
  <si>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</si>
  <si>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</si>
  <si>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</si>
  <si>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</si>
  <si>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</si>
  <si>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</si>
  <si>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</si>
  <si>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</si>
  <si>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</si>
  <si>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</si>
  <si>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</si>
  <si>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</si>
  <si>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</si>
  <si>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</si>
  <si>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</si>
  <si>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</si>
  <si>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</si>
  <si>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</si>
  <si>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</si>
  <si>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</si>
  <si>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</si>
  <si>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</si>
  <si>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</si>
  <si>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</si>
  <si>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</si>
  <si>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</si>
  <si>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</si>
  <si>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</si>
  <si>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</si>
  <si>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</si>
  <si>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</si>
  <si>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</si>
  <si>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</si>
  <si>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</si>
  <si>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</si>
  <si>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</si>
  <si>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</si>
  <si>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</si>
  <si>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</si>
  <si>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</si>
  <si>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</si>
  <si>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</si>
  <si>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</si>
  <si>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</si>
  <si>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</si>
  <si>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</si>
  <si>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</si>
  <si>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</si>
  <si>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</si>
  <si>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</si>
  <si>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</si>
  <si>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</si>
  <si>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</si>
  <si>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</si>
  <si>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</si>
  <si>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</si>
  <si>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</si>
  <si>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</si>
  <si>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</si>
  <si>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</si>
  <si>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</si>
  <si>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</si>
  <si>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</si>
  <si>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</si>
  <si>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</si>
  <si>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</si>
  <si>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</si>
  <si>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</si>
  <si>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</si>
  <si>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</si>
  <si>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</si>
  <si>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</si>
  <si>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</si>
  <si>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</si>
  <si>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</si>
  <si>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</si>
  <si>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</si>
  <si>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</si>
  <si>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</si>
  <si>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</si>
  <si>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</si>
  <si>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</si>
  <si>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</si>
  <si>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</si>
  <si>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</si>
  <si>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</si>
  <si>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</si>
  <si>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</si>
  <si>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</si>
  <si>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</si>
  <si>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</si>
  <si>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</si>
  <si>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</si>
  <si>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</si>
  <si>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</si>
  <si>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</si>
  <si>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</si>
  <si>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</si>
  <si>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</si>
  <si>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</si>
  <si>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</si>
  <si>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</si>
  <si>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</si>
  <si>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</si>
  <si>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</si>
  <si>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</si>
  <si>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</si>
  <si>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</si>
  <si>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</si>
  <si>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</si>
  <si>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</si>
  <si>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</si>
  <si>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</si>
  <si>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</si>
  <si>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</si>
  <si>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</si>
  <si>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</si>
  <si>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</si>
  <si>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</si>
  <si>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</si>
  <si>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</si>
  <si>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</si>
  <si>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</si>
  <si>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</si>
  <si>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</si>
  <si>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</si>
  <si>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</si>
  <si>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</si>
  <si>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</si>
  <si>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</si>
  <si>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</si>
  <si>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</si>
  <si>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</si>
  <si>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</si>
  <si>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</si>
  <si>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</si>
  <si>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</si>
  <si>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</si>
  <si>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</si>
  <si>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</si>
  <si>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</si>
  <si>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</si>
  <si>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</si>
  <si>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</si>
  <si>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</si>
  <si>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</si>
  <si>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</si>
  <si>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</si>
  <si>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</si>
  <si>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</si>
  <si>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</si>
  <si>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</si>
  <si>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</si>
  <si>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</si>
  <si>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</si>
  <si>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</si>
  <si>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</si>
  <si>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</si>
  <si>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</si>
  <si>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</si>
  <si>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</si>
  <si>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</si>
  <si>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</si>
  <si>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</si>
  <si>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</si>
  <si>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</si>
  <si>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</si>
  <si>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</si>
  <si>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</si>
  <si>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</si>
  <si>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</si>
  <si>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</si>
  <si>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</si>
  <si>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</si>
  <si>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</si>
  <si>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</si>
  <si>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</si>
  <si>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</si>
  <si>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</si>
  <si>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</si>
  <si>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</si>
  <si>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</si>
  <si>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</si>
  <si>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</si>
  <si>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</si>
  <si>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</si>
  <si>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</si>
  <si>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</si>
  <si>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</si>
  <si>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</si>
  <si>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</si>
  <si>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</si>
  <si>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</si>
  <si>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</si>
  <si>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</si>
  <si>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</si>
  <si>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</si>
  <si>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</si>
  <si>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</si>
  <si>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</si>
  <si>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</si>
  <si>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</si>
  <si>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</si>
  <si>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</si>
  <si>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</si>
  <si>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</si>
  <si>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</si>
  <si>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</si>
  <si>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</si>
  <si>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</si>
  <si>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</si>
  <si>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</si>
  <si>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</si>
  <si>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</si>
  <si>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</si>
  <si>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</si>
  <si>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</si>
  <si>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</si>
  <si>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</si>
  <si>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</si>
  <si>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</si>
  <si>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</si>
  <si>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</si>
  <si>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</si>
  <si>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</si>
  <si>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</si>
  <si>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</si>
  <si>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</si>
  <si>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</si>
  <si>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</si>
  <si>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</si>
  <si>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</si>
  <si>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</si>
  <si>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</si>
  <si>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</si>
  <si>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</si>
  <si>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</si>
  <si>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</si>
  <si>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</si>
  <si>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</si>
  <si>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</si>
  <si>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</si>
  <si>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</si>
  <si>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</si>
  <si>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</si>
  <si>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</si>
  <si>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</si>
  <si>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</si>
  <si>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</si>
  <si>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</si>
  <si>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</si>
  <si>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</si>
  <si>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</si>
  <si>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</si>
  <si>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</si>
  <si>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</si>
  <si>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</si>
  <si>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</si>
  <si>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</si>
  <si>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</si>
  <si>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</si>
  <si>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</si>
  <si>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</si>
  <si>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</si>
  <si>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</si>
  <si>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</si>
  <si>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</si>
  <si>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</si>
  <si>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</si>
  <si>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</si>
  <si>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</si>
  <si>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</si>
  <si>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</si>
  <si>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</si>
  <si>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</si>
  <si>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</si>
  <si>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</si>
  <si>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</si>
  <si>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</si>
  <si>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</si>
  <si>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</si>
  <si>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</si>
  <si>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</si>
  <si>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</si>
  <si>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</si>
  <si>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</si>
  <si>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</si>
  <si>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</si>
  <si>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</si>
  <si>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</si>
  <si>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</si>
  <si>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</si>
  <si>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</si>
  <si>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</si>
  <si>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</si>
  <si>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</si>
  <si>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</si>
  <si>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</si>
  <si>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</si>
  <si>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</si>
  <si>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</si>
  <si>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</si>
  <si>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</si>
  <si>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</si>
  <si>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</si>
  <si>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</si>
  <si>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</si>
  <si>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</si>
  <si>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</si>
  <si>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</si>
  <si>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</si>
  <si>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</si>
  <si>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</si>
  <si>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</si>
  <si>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</si>
  <si>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</si>
  <si>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</si>
  <si>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</si>
  <si>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</si>
  <si>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</si>
  <si>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</si>
  <si>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</si>
  <si>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</si>
  <si>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</si>
  <si>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</si>
  <si>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</si>
  <si>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</si>
  <si>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</si>
  <si>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</si>
  <si>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</si>
  <si>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</si>
  <si>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</si>
  <si>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</si>
  <si>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</si>
  <si>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</si>
  <si>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</si>
  <si>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</si>
  <si>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</si>
  <si>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</si>
  <si>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</si>
  <si>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</si>
  <si>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</si>
  <si>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</si>
  <si>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</si>
  <si>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</si>
  <si>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</si>
  <si>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</si>
  <si>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</si>
  <si>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</si>
  <si>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</si>
  <si>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</si>
  <si>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</si>
  <si>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</si>
  <si>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</si>
  <si>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</si>
  <si>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</si>
  <si>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</si>
  <si>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</si>
  <si>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</si>
  <si>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</si>
  <si>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</si>
  <si>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</si>
  <si>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</si>
  <si>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</si>
  <si>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</si>
  <si>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</si>
  <si>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</si>
  <si>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</si>
  <si>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</si>
  <si>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</si>
  <si>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</si>
  <si>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</si>
  <si>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</si>
  <si>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</si>
  <si>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</si>
  <si>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</si>
  <si>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</si>
  <si>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</si>
  <si>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</si>
  <si>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</si>
  <si>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</si>
  <si>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</si>
  <si>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</si>
  <si>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</si>
  <si>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</si>
  <si>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</si>
  <si>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</si>
  <si>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</si>
  <si>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</si>
  <si>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</si>
  <si>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</si>
  <si>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</si>
  <si>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</si>
  <si>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</si>
  <si>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</si>
  <si>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</si>
  <si>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</si>
  <si>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</si>
  <si>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</si>
  <si>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</si>
  <si>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</si>
  <si>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</si>
  <si>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</si>
  <si>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</si>
  <si>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</si>
  <si>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</si>
  <si>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</si>
  <si>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</si>
  <si>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</si>
  <si>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</si>
  <si>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</si>
  <si>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</si>
  <si>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</si>
  <si>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</si>
  <si>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</si>
  <si>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</si>
  <si>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</si>
  <si>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</si>
  <si>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</si>
  <si>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</si>
  <si>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</si>
  <si>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</si>
  <si>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</si>
  <si>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</si>
  <si>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</si>
  <si>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</si>
  <si>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</si>
  <si>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</si>
  <si>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</si>
  <si>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</si>
  <si>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</si>
  <si>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</si>
  <si>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</si>
  <si>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</si>
  <si>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</si>
  <si>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</si>
  <si>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</si>
  <si>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</si>
  <si>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</si>
  <si>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</si>
  <si>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</si>
  <si>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</si>
  <si>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</si>
  <si>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</si>
  <si>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</si>
  <si>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</si>
  <si>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</si>
  <si>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</si>
  <si>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</si>
  <si>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</si>
  <si>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</si>
  <si>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</si>
  <si>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</si>
  <si>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</si>
  <si>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</si>
  <si>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</si>
  <si>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</si>
  <si>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</si>
  <si>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</si>
  <si>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</si>
  <si>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</si>
  <si>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</si>
  <si>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</si>
  <si>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</si>
  <si>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</si>
  <si>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</si>
  <si>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</si>
  <si>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</si>
  <si>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</si>
  <si>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</si>
  <si>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</si>
  <si>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</si>
  <si>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</si>
  <si>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</si>
  <si>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</si>
  <si>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</si>
  <si>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</si>
  <si>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</si>
  <si>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</si>
  <si>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</si>
  <si>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</si>
  <si>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</si>
  <si>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</si>
  <si>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</si>
  <si>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</si>
  <si>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</si>
  <si>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</si>
  <si>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</si>
  <si>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</si>
  <si>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</si>
  <si>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</si>
  <si>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</si>
  <si>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</si>
  <si>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</si>
  <si>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</si>
  <si>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</si>
  <si>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</si>
  <si>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</si>
  <si>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</si>
  <si>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</si>
  <si>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</si>
  <si>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</si>
  <si>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</si>
  <si>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</si>
  <si>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</si>
  <si>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</si>
  <si>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</si>
  <si>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</si>
  <si>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</si>
  <si>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</si>
  <si>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</si>
  <si>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</si>
  <si>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</si>
  <si>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</si>
  <si>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</si>
  <si>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</si>
  <si>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</si>
  <si>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</si>
  <si>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</si>
  <si>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</si>
  <si>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</si>
  <si>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</si>
  <si>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</si>
  <si>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</si>
  <si>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</si>
  <si>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</si>
  <si>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</si>
  <si>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</si>
  <si>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</si>
  <si>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</si>
  <si>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</si>
  <si>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</si>
  <si>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</si>
  <si>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</si>
  <si>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</si>
  <si>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</si>
  <si>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</si>
  <si>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</si>
  <si>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</si>
  <si>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</si>
  <si>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</si>
  <si>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</si>
  <si>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</si>
  <si>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</si>
  <si>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</si>
  <si>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</si>
  <si>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</si>
  <si>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</si>
  <si>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</si>
  <si>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</si>
  <si>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</si>
  <si>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</si>
  <si>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</si>
  <si>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</si>
  <si>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</si>
  <si>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</si>
  <si>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</si>
  <si>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</si>
  <si>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</si>
  <si>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</si>
  <si>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</si>
  <si>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</si>
  <si>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</si>
  <si>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</si>
  <si>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</si>
  <si>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</si>
  <si>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</si>
  <si>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</si>
  <si>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</si>
  <si>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</si>
  <si>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</si>
  <si>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</si>
  <si>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</si>
  <si>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</si>
  <si>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</si>
  <si>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</si>
  <si>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</si>
  <si>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</si>
  <si>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</si>
  <si>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</si>
  <si>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</si>
  <si>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</si>
  <si>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</si>
  <si>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</si>
  <si>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</si>
  <si>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</si>
  <si>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</si>
  <si>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</si>
  <si>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</si>
  <si>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</si>
  <si>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</si>
  <si>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</si>
  <si>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</si>
  <si>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</si>
  <si>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</si>
  <si>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</si>
  <si>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</si>
  <si>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</si>
  <si>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</si>
  <si>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</si>
  <si>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</si>
  <si>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</si>
  <si>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</si>
  <si>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</si>
  <si>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</si>
  <si>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</si>
  <si>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</si>
  <si>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</si>
  <si>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</si>
  <si>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</si>
  <si>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</si>
  <si>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</si>
  <si>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</si>
  <si>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</si>
  <si>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</si>
  <si>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</si>
  <si>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</si>
  <si>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</si>
  <si>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</si>
  <si>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</si>
  <si>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</si>
  <si>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</si>
  <si>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</si>
  <si>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</si>
  <si>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</si>
  <si>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</si>
  <si>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</si>
  <si>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</si>
  <si>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</si>
  <si>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</si>
  <si>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</si>
  <si>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</si>
  <si>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</si>
  <si>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</si>
  <si>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</si>
  <si>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</si>
  <si>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</si>
  <si>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</si>
  <si>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</si>
  <si>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</si>
  <si>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</si>
  <si>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</si>
  <si>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</si>
  <si>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</si>
  <si>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</si>
  <si>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</si>
  <si>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</si>
  <si>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</si>
  <si>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</si>
  <si>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</si>
  <si>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</si>
  <si>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</si>
  <si>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</si>
  <si>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</si>
  <si>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</si>
  <si>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</si>
  <si>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</si>
  <si>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</si>
  <si>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</si>
  <si>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</si>
  <si>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</si>
  <si>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</si>
  <si>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</si>
  <si>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</si>
  <si>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</si>
  <si>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</si>
  <si>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</si>
  <si>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</si>
  <si>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</si>
  <si>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</si>
  <si>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</si>
  <si>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</si>
  <si>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</si>
  <si>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</si>
  <si>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</si>
  <si>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</si>
  <si>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</si>
  <si>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</si>
  <si>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</si>
  <si>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</si>
  <si>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</si>
  <si>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</si>
  <si>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</si>
  <si>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</si>
  <si>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</si>
  <si>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</si>
  <si>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</si>
  <si>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</si>
  <si>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</si>
  <si>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</si>
  <si>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</si>
  <si>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</si>
  <si>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</si>
  <si>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</si>
  <si>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</si>
  <si>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</si>
  <si>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</si>
  <si>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</si>
  <si>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</si>
  <si>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</si>
  <si>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</si>
  <si>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</si>
  <si>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</si>
  <si>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</si>
  <si>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</si>
  <si>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</si>
  <si>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</si>
  <si>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</si>
  <si>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</si>
  <si>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</si>
  <si>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</si>
  <si>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</si>
  <si>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</si>
  <si>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</si>
  <si>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</si>
  <si>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</si>
  <si>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</si>
  <si>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</si>
  <si>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</si>
  <si>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</si>
  <si>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</si>
  <si>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</si>
  <si>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</si>
  <si>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</si>
  <si>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</si>
  <si>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</si>
  <si>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</si>
  <si>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</si>
  <si>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</si>
  <si>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</si>
  <si>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</si>
  <si>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</si>
  <si>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</si>
  <si>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</si>
  <si>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</si>
  <si>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</si>
  <si>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</si>
  <si>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</si>
  <si>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</si>
  <si>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</si>
  <si>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</si>
  <si>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</si>
  <si>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</si>
  <si>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</si>
  <si>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</si>
  <si>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</si>
  <si>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</si>
  <si>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</si>
  <si>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</si>
  <si>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</si>
  <si>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</si>
  <si>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</si>
  <si>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</si>
  <si>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</si>
  <si>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</si>
  <si>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</si>
  <si>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</si>
  <si>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</si>
  <si>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</si>
  <si>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</si>
  <si>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</si>
  <si>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</si>
  <si>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</si>
  <si>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</si>
  <si>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</si>
  <si>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</si>
  <si>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</si>
  <si>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</si>
  <si>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</si>
  <si>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</si>
  <si>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</si>
  <si>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</si>
  <si>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</si>
  <si>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</si>
  <si>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</si>
  <si>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</si>
  <si>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</si>
  <si>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</si>
  <si>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</si>
  <si>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</si>
  <si>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</si>
  <si>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</si>
  <si>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</si>
  <si>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</si>
  <si>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</si>
  <si>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</si>
  <si>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</si>
  <si>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</si>
  <si>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</si>
  <si>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</si>
  <si>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</si>
  <si>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</si>
  <si>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</si>
  <si>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</si>
  <si>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</si>
  <si>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</si>
  <si>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</si>
  <si>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</si>
  <si>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</si>
  <si>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</si>
  <si>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</si>
  <si>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</si>
  <si>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</si>
  <si>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</si>
  <si>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</si>
  <si>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</si>
  <si>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</si>
  <si>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</si>
  <si>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</si>
  <si>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</si>
  <si>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</si>
  <si>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</si>
  <si>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</si>
  <si>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</si>
  <si>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</si>
  <si>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</si>
  <si>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</si>
  <si>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</si>
  <si>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</si>
  <si>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</si>
  <si>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</si>
  <si>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</si>
  <si>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</si>
  <si>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</si>
  <si>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</si>
  <si>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</si>
  <si>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</si>
  <si>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</si>
  <si>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</si>
  <si>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</si>
  <si>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</si>
  <si>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</si>
  <si>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</si>
  <si>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</si>
  <si>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</si>
  <si>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</si>
  <si>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</si>
  <si>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</si>
  <si>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</si>
  <si>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</si>
  <si>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</si>
  <si>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</si>
  <si>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</si>
  <si>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</si>
  <si>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</si>
  <si>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</si>
  <si>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</si>
  <si>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</si>
  <si>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</si>
  <si>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</si>
  <si>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</si>
  <si>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</si>
  <si>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</si>
  <si>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</si>
  <si>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</si>
  <si>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</si>
  <si>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</si>
  <si>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</si>
  <si>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</si>
  <si>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</si>
  <si>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</si>
  <si>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</si>
  <si>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</si>
  <si>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</si>
  <si>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</si>
  <si>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</si>
  <si>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</si>
  <si>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</si>
  <si>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</si>
  <si>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</si>
  <si>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</si>
  <si>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</si>
  <si>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</si>
  <si>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</si>
  <si>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</si>
  <si>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</si>
  <si>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</si>
  <si>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</si>
  <si>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</si>
  <si>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</si>
  <si>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</si>
  <si>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</si>
  <si>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</si>
  <si>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</si>
  <si>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</si>
  <si>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</si>
  <si>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</si>
  <si>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</si>
  <si>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</si>
  <si>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</si>
  <si>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</si>
  <si>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</si>
  <si>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</si>
  <si>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</si>
  <si>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</si>
  <si>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</si>
  <si>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</si>
  <si>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</si>
  <si>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</si>
  <si>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</si>
  <si>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</si>
  <si>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</si>
  <si>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</si>
  <si>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</si>
  <si>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</si>
  <si>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</si>
  <si>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</si>
  <si>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</si>
  <si>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</si>
  <si>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</si>
  <si>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</si>
  <si>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</si>
  <si>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</si>
  <si>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</si>
  <si>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</si>
  <si>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</si>
  <si>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</si>
  <si>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</si>
  <si>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</si>
  <si>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</si>
  <si>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</si>
  <si>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</si>
  <si>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</si>
  <si>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</si>
  <si>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</si>
  <si>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</si>
  <si>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</si>
  <si>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</si>
  <si>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</si>
  <si>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</si>
  <si>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</si>
  <si>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</si>
  <si>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</si>
  <si>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</si>
  <si>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</si>
  <si>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</si>
  <si>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</si>
  <si>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</si>
  <si>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</si>
  <si>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</si>
  <si>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</si>
  <si>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</si>
  <si>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</si>
  <si>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</si>
  <si>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</si>
  <si>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</si>
  <si>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</si>
  <si>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</si>
  <si>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</si>
  <si>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</si>
  <si>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</si>
  <si>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</si>
  <si>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</si>
  <si>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</si>
  <si>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</si>
  <si>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</si>
  <si>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</si>
  <si>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</si>
  <si>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</si>
  <si>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</si>
  <si>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</si>
  <si>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</si>
  <si>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</si>
  <si>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</si>
  <si>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</si>
  <si>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</si>
  <si>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</si>
  <si>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</si>
  <si>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</si>
  <si>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</si>
  <si>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</si>
  <si>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</si>
  <si>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</si>
  <si>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</si>
  <si>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</si>
  <si>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</si>
  <si>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</si>
  <si>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</si>
  <si>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</si>
  <si>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</si>
  <si>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</si>
  <si>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</si>
  <si>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</si>
  <si>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</si>
  <si>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</si>
  <si>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</si>
  <si>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</si>
  <si>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</si>
  <si>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</si>
  <si>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</si>
  <si>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</si>
  <si>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</si>
  <si>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</si>
  <si>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</si>
  <si>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</si>
  <si>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</si>
  <si>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</si>
  <si>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</si>
  <si>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</si>
  <si>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</si>
  <si>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</si>
  <si>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</si>
  <si>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</si>
  <si>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</si>
  <si>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</si>
  <si>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</si>
  <si>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</si>
  <si>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</si>
  <si>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</si>
  <si>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</si>
  <si>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</si>
  <si>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</si>
  <si>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</si>
  <si>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</si>
  <si>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</si>
  <si>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</si>
  <si>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</si>
  <si>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</si>
  <si>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</si>
  <si>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</si>
  <si>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</si>
  <si>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</si>
  <si>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</si>
  <si>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</si>
  <si>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</si>
  <si>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</si>
  <si>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</si>
  <si>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</si>
  <si>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</si>
  <si>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</si>
  <si>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</si>
  <si>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</si>
  <si>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</si>
  <si>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</si>
  <si>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</si>
  <si>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</si>
  <si>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</si>
  <si>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</si>
  <si>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</si>
  <si>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</si>
  <si>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</si>
  <si>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</si>
  <si>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</si>
  <si>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</si>
  <si>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</si>
  <si>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</si>
  <si>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</si>
  <si>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</si>
  <si>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</si>
  <si>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</si>
  <si>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</si>
  <si>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</si>
  <si>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</si>
  <si>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</si>
  <si>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</si>
  <si>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</si>
  <si>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</si>
  <si>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</si>
  <si>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</si>
  <si>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</si>
  <si>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</si>
  <si>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</si>
  <si>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</si>
  <si>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</si>
  <si>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</si>
  <si>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</si>
  <si>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</si>
  <si>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</si>
  <si>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</si>
  <si>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</si>
  <si>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</si>
  <si>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</si>
  <si>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</si>
  <si>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</si>
  <si>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</si>
  <si>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</si>
  <si>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</si>
  <si>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</si>
  <si>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</si>
  <si>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</si>
  <si>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</si>
  <si>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</si>
  <si>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</si>
  <si>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</si>
  <si>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</si>
  <si>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</si>
  <si>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</si>
  <si>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</si>
  <si>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</si>
  <si>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</si>
  <si>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</si>
  <si>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</si>
  <si>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</si>
  <si>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</si>
  <si>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</si>
  <si>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</si>
  <si>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</si>
  <si>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</si>
  <si>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</si>
  <si>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</si>
  <si>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</si>
  <si>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</si>
  <si>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</si>
  <si>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</si>
  <si>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</si>
  <si>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</si>
  <si>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</si>
  <si>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</si>
  <si>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</si>
  <si>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</si>
  <si>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</si>
  <si>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</si>
  <si>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</si>
  <si>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</si>
  <si>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</si>
  <si>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</si>
  <si>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</si>
  <si>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</si>
  <si>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</si>
  <si>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</si>
  <si>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</si>
  <si>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</si>
  <si>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</si>
  <si>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</si>
  <si>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</si>
  <si>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</si>
  <si>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</si>
  <si>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</si>
  <si>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</si>
  <si>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</si>
  <si>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</si>
  <si>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</si>
  <si>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</si>
  <si>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</si>
  <si>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</si>
  <si>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</si>
  <si>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</si>
  <si>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</si>
  <si>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</si>
  <si>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</si>
  <si>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</si>
  <si>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</si>
  <si>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</si>
  <si>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</si>
  <si>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</si>
  <si>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</si>
  <si>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</si>
  <si>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</si>
  <si>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</si>
  <si>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</si>
  <si>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</si>
  <si>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</si>
  <si>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</si>
  <si>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</si>
  <si>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</si>
  <si>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</si>
  <si>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</si>
  <si>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</si>
  <si>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</si>
  <si>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</si>
  <si>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</si>
  <si>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</si>
  <si>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</si>
  <si>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</si>
  <si>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</si>
  <si>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</si>
  <si>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</si>
  <si>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</si>
  <si>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</si>
  <si>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</si>
  <si>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</si>
  <si>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</si>
  <si>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</si>
  <si>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</si>
  <si>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</si>
  <si>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</si>
  <si>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</si>
  <si>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</si>
  <si>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</si>
  <si>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</si>
  <si>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</si>
  <si>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</si>
  <si>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</si>
  <si>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</si>
  <si>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</si>
  <si>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</si>
  <si>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</si>
  <si>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</si>
  <si>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</si>
  <si>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</si>
  <si>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</si>
  <si>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</si>
  <si>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</si>
  <si>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</si>
  <si>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</si>
  <si>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</si>
  <si>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</si>
  <si>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</si>
  <si>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</si>
  <si>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</si>
  <si>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</si>
  <si>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</si>
  <si>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</si>
  <si>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</si>
  <si>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</si>
  <si>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</si>
  <si>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</si>
  <si>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</si>
  <si>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</si>
  <si>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</si>
  <si>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</si>
  <si>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</si>
  <si>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</si>
  <si>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</si>
  <si>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</si>
  <si>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</si>
  <si>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</si>
  <si>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</si>
  <si>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</si>
  <si>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</si>
  <si>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</si>
  <si>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</si>
  <si>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</si>
  <si>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</si>
  <si>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</si>
  <si>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</si>
  <si>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</si>
  <si>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</si>
  <si>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</si>
  <si>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</si>
  <si>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</si>
  <si>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</si>
  <si>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</si>
  <si>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</si>
  <si>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</si>
  <si>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</si>
  <si>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</si>
  <si>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</si>
  <si>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</si>
  <si>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</si>
  <si>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</si>
  <si>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</si>
  <si>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</si>
  <si>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</si>
  <si>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</si>
  <si>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</si>
  <si>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</si>
  <si>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</si>
  <si>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</si>
  <si>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</si>
  <si>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</si>
  <si>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</si>
  <si>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</si>
  <si>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</si>
  <si>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</si>
  <si>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</si>
  <si>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</si>
  <si>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</si>
  <si>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</si>
  <si>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</si>
  <si>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</si>
  <si>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</si>
  <si>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</si>
  <si>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</si>
  <si>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</si>
  <si>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</si>
  <si>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</si>
  <si>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</si>
  <si>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</si>
  <si>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</si>
  <si>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</si>
  <si>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</si>
  <si>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</si>
  <si>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</si>
  <si>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</si>
  <si>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</si>
  <si>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</si>
  <si>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</si>
  <si>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</si>
  <si>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</si>
  <si>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</si>
  <si>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</si>
  <si>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</si>
  <si>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</si>
  <si>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</si>
  <si>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</si>
  <si>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</si>
  <si>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</si>
  <si>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</si>
  <si>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</si>
  <si>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</si>
  <si>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</si>
  <si>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</si>
  <si>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</si>
  <si>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</si>
  <si>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</si>
  <si>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</si>
  <si>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</si>
  <si>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</si>
  <si>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</si>
  <si>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</si>
  <si>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</si>
  <si>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</si>
  <si>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</si>
  <si>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</si>
  <si>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</si>
  <si>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</si>
  <si>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</si>
  <si>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</si>
  <si>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</si>
  <si>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</si>
  <si>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</si>
  <si>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</si>
  <si>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</si>
  <si>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</si>
  <si>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</si>
  <si>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</si>
  <si>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</si>
  <si>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</si>
  <si>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</si>
  <si>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</si>
  <si>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</si>
  <si>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</si>
  <si>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</si>
  <si>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</si>
  <si>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</si>
  <si>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</si>
  <si>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</si>
  <si>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</si>
  <si>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</si>
  <si>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</si>
  <si>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</si>
  <si>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</si>
  <si>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</si>
  <si>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</si>
  <si>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</si>
  <si>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</si>
  <si>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</si>
  <si>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</si>
  <si>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</si>
  <si>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</si>
  <si>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</si>
  <si>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</si>
  <si>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</si>
  <si>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</si>
  <si>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</si>
  <si>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</si>
  <si>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</si>
  <si>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</si>
  <si>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</si>
  <si>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</si>
  <si>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</si>
  <si>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</si>
  <si>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</si>
  <si>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</si>
  <si>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</si>
  <si>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</si>
  <si>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</si>
  <si>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</si>
  <si>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</si>
  <si>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</si>
  <si>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</si>
  <si>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</si>
  <si>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</si>
  <si>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</si>
  <si>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</si>
  <si>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</si>
  <si>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</si>
  <si>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</si>
  <si>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</si>
  <si>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</si>
  <si>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</si>
  <si>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</si>
  <si>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</si>
  <si>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</si>
  <si>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</si>
  <si>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</si>
  <si>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</si>
  <si>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</si>
  <si>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</si>
  <si>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</si>
  <si>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</si>
  <si>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</si>
  <si>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</si>
  <si>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</si>
  <si>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</si>
  <si>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</si>
  <si>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</si>
  <si>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</si>
  <si>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</si>
  <si>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</si>
  <si>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</si>
  <si>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</si>
  <si>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</si>
  <si>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</si>
  <si>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</si>
  <si>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</si>
  <si>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</si>
  <si>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</si>
  <si>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</si>
  <si>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</si>
  <si>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</si>
  <si>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</si>
  <si>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</si>
  <si>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</si>
  <si>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</si>
  <si>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</si>
  <si>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</si>
  <si>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</si>
  <si>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</si>
  <si>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</si>
  <si>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</si>
  <si>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</si>
  <si>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</si>
  <si>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</si>
  <si>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</si>
  <si>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</si>
  <si>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</si>
  <si>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</si>
  <si>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</si>
  <si>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</si>
  <si>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</si>
  <si>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</si>
  <si>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</si>
  <si>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</si>
  <si>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</si>
  <si>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</si>
  <si>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</si>
  <si>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</si>
  <si>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</si>
  <si>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</si>
  <si>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</si>
  <si>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</si>
  <si>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</si>
  <si>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</si>
  <si>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</si>
  <si>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</si>
  <si>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</si>
  <si>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</si>
  <si>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</si>
  <si>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</si>
  <si>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</si>
  <si>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</si>
  <si>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</si>
  <si>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</si>
  <si>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</si>
  <si>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</si>
  <si>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</si>
  <si>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</si>
  <si>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</si>
  <si>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</si>
  <si>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</si>
  <si>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</si>
  <si>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</si>
  <si>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</si>
  <si>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</si>
  <si>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</si>
  <si>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</si>
  <si>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</si>
  <si>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</si>
  <si>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</si>
  <si>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</si>
  <si>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</si>
  <si>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</si>
  <si>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</si>
  <si>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</si>
  <si>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</si>
  <si>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</si>
  <si>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</si>
  <si>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</si>
  <si>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</si>
  <si>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</si>
  <si>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</si>
  <si>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</si>
  <si>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</si>
  <si>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</si>
  <si>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</si>
  <si>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</si>
  <si>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</si>
  <si>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</si>
  <si>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</si>
  <si>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</si>
  <si>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</si>
  <si>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</si>
  <si>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</si>
  <si>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</si>
  <si>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</si>
  <si>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</si>
  <si>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</si>
  <si>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</si>
  <si>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</si>
  <si>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</si>
  <si>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</si>
  <si>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</si>
  <si>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</si>
  <si>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</si>
  <si>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</si>
  <si>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</si>
  <si>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</si>
  <si>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</si>
  <si>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</si>
  <si>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</si>
  <si>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</si>
  <si>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</si>
  <si>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</si>
  <si>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</si>
  <si>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</si>
  <si>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</si>
  <si>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</si>
  <si>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</si>
  <si>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</si>
  <si>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</si>
  <si>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</si>
  <si>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</si>
  <si>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</si>
  <si>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</si>
  <si>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</si>
  <si>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</si>
  <si>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</si>
  <si>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</si>
  <si>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</si>
  <si>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</si>
  <si>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</si>
  <si>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</si>
  <si>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</si>
  <si>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</si>
  <si>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</si>
  <si>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</si>
  <si>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</si>
  <si>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</si>
  <si>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</si>
  <si>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</si>
  <si>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</si>
  <si>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</si>
  <si>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</si>
  <si>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</si>
  <si>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</si>
  <si>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</si>
  <si>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</si>
  <si>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</si>
  <si>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</si>
  <si>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</si>
  <si>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</si>
  <si>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</si>
  <si>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</si>
  <si>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</si>
  <si>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</si>
  <si>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</si>
  <si>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</si>
  <si>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</si>
  <si>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</si>
  <si>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</si>
  <si>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</si>
  <si>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</si>
  <si>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</si>
  <si>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</si>
  <si>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</si>
  <si>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</si>
  <si>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</si>
  <si>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</si>
  <si>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</si>
  <si>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</si>
  <si>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</si>
  <si>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</si>
  <si>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</si>
  <si>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</si>
  <si>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</si>
  <si>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</si>
  <si>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</si>
  <si>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</si>
  <si>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</si>
  <si>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</si>
  <si>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</si>
  <si>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</si>
  <si>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</si>
  <si>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</si>
  <si>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</si>
  <si>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</si>
  <si>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</si>
  <si>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</si>
  <si>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</si>
  <si>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</si>
  <si>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</si>
  <si>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</si>
  <si>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</si>
  <si>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</si>
  <si>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</si>
  <si>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</si>
  <si>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</si>
  <si>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</si>
  <si>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</si>
  <si>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</si>
  <si>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</si>
  <si>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</si>
  <si>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</si>
  <si>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</si>
  <si>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</si>
  <si>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</si>
  <si>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</si>
  <si>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</si>
  <si>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</si>
  <si>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</si>
  <si>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</si>
  <si>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</si>
  <si>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</si>
  <si>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</si>
  <si>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</si>
  <si>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</si>
  <si>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</si>
  <si>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</si>
  <si>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</si>
  <si>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</si>
  <si>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</si>
  <si>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</si>
  <si>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</si>
  <si>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</si>
  <si>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</si>
  <si>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</si>
  <si>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</si>
  <si>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</si>
  <si>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</si>
  <si>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</si>
  <si>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</si>
  <si>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</si>
  <si>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</si>
  <si>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</si>
  <si>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</si>
  <si>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</si>
  <si>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</si>
  <si>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</si>
  <si>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</si>
  <si>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</si>
  <si>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</si>
  <si>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</si>
  <si>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</si>
  <si>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</si>
  <si>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</si>
  <si>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</si>
  <si>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</si>
  <si>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</si>
  <si>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</si>
  <si>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</si>
  <si>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</si>
  <si>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</si>
  <si>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</si>
  <si>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</si>
  <si>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</si>
  <si>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</si>
  <si>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</si>
  <si>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</si>
  <si>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</si>
  <si>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</si>
  <si>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</si>
  <si>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</si>
  <si>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</si>
  <si>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</si>
  <si>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</si>
  <si>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</si>
  <si>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</si>
  <si>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</si>
  <si>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</si>
  <si>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</si>
  <si>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</si>
  <si>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</si>
  <si>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</si>
  <si>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</si>
  <si>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</si>
  <si>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</si>
  <si>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</si>
  <si>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</si>
  <si>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</si>
  <si>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</si>
  <si>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</si>
  <si>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</si>
  <si>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</si>
  <si>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</si>
  <si>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</si>
  <si>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</si>
  <si>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</si>
  <si>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</si>
  <si>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</si>
  <si>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</si>
  <si>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</si>
  <si>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</si>
  <si>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</si>
  <si>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</si>
  <si>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</si>
  <si>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</si>
  <si>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</si>
  <si>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</si>
  <si>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</si>
  <si>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</si>
  <si>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</si>
  <si>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</si>
  <si>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</si>
  <si>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</si>
  <si>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</si>
  <si>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</si>
  <si>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</si>
  <si>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</si>
  <si>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</si>
  <si>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</si>
  <si>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</si>
  <si>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</si>
  <si>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</si>
  <si>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</si>
  <si>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</si>
  <si>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</si>
  <si>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</si>
  <si>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</si>
  <si>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</si>
  <si>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</si>
  <si>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</si>
  <si>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</si>
  <si>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</si>
  <si>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</si>
  <si>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</si>
  <si>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</si>
  <si>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</si>
  <si>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</si>
  <si>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</si>
  <si>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</si>
  <si>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</si>
  <si>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</si>
  <si>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</si>
  <si>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</si>
  <si>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</si>
  <si>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</si>
  <si>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</si>
  <si>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</si>
  <si>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</si>
  <si>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</si>
  <si>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</si>
  <si>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</si>
  <si>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</si>
  <si>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</si>
  <si>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</si>
  <si>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</si>
  <si>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</si>
  <si>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</si>
  <si>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</si>
  <si>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</si>
  <si>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</si>
  <si>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</si>
  <si>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</si>
  <si>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</si>
  <si>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</si>
  <si>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</si>
  <si>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</si>
  <si>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</si>
  <si>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</si>
  <si>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</si>
  <si>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</si>
  <si>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</si>
  <si>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</si>
  <si>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</si>
  <si>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</si>
  <si>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</si>
  <si>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</si>
  <si>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</si>
  <si>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</si>
  <si>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</si>
  <si>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</si>
  <si>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</si>
  <si>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</si>
  <si>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</si>
  <si>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</si>
  <si>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</si>
  <si>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</si>
  <si>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</si>
  <si>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</si>
  <si>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</si>
  <si>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</si>
  <si>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</si>
  <si>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</si>
  <si>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</si>
  <si>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</si>
  <si>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</si>
  <si>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</si>
  <si>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</si>
  <si>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</si>
  <si>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</si>
  <si>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</si>
  <si>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</si>
  <si>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</si>
  <si>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</si>
  <si>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</si>
  <si>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</si>
  <si>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</si>
  <si>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</si>
  <si>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</si>
  <si>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</si>
  <si>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</si>
  <si>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</si>
  <si>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</si>
  <si>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</si>
  <si>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</si>
  <si>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</si>
  <si>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</si>
  <si>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</si>
  <si>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</si>
  <si>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</si>
  <si>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</si>
  <si>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</si>
  <si>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</si>
  <si>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</si>
  <si>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</si>
  <si>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</si>
  <si>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</si>
  <si>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</si>
  <si>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</si>
  <si>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</si>
  <si>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</si>
  <si>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</si>
  <si>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</si>
  <si>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</si>
  <si>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</si>
  <si>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</si>
  <si>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</si>
  <si>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</si>
  <si>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</si>
  <si>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</si>
  <si>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</si>
  <si>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</si>
  <si>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</si>
  <si>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</si>
  <si>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</si>
  <si>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</si>
  <si>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</si>
  <si>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</si>
  <si>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</si>
  <si>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</si>
  <si>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</si>
  <si>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</si>
  <si>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</si>
  <si>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</si>
  <si>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</si>
  <si>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</si>
  <si>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</si>
  <si>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</si>
  <si>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</si>
  <si>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</si>
  <si>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</si>
  <si>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</si>
  <si>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</si>
  <si>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</si>
  <si>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</si>
  <si>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</si>
  <si>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</si>
  <si>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</si>
  <si>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</si>
  <si>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</si>
  <si>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</si>
  <si>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</si>
  <si>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</si>
  <si>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</si>
  <si>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</si>
  <si>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</si>
  <si>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</si>
  <si>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</si>
  <si>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</si>
  <si>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</si>
  <si>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</si>
  <si>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</si>
  <si>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</si>
  <si>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</si>
  <si>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</si>
  <si>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</si>
  <si>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</si>
  <si>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</si>
  <si>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</si>
  <si>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</si>
  <si>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</si>
  <si>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</si>
  <si>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</si>
  <si>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</si>
  <si>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</si>
  <si>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</si>
  <si>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</si>
  <si>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</si>
  <si>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</si>
  <si>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</si>
  <si>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</si>
  <si>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</si>
  <si>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</si>
  <si>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</si>
  <si>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</si>
  <si>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</si>
  <si>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</si>
  <si>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</si>
  <si>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</si>
  <si>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</si>
  <si>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</si>
  <si>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</si>
  <si>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</si>
  <si>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</si>
  <si>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</si>
  <si>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</si>
  <si>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</si>
  <si>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</si>
  <si>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</si>
  <si>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</si>
  <si>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</si>
  <si>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</si>
  <si>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</si>
  <si>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</si>
  <si>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</si>
  <si>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</si>
  <si>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</si>
  <si>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</si>
  <si>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</si>
  <si>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</si>
  <si>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</si>
  <si>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</si>
  <si>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</si>
  <si>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</si>
  <si>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</si>
  <si>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</si>
  <si>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</si>
  <si>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</si>
  <si>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</si>
  <si>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</si>
  <si>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</si>
  <si>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</si>
  <si>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</si>
  <si>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</si>
  <si>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</si>
  <si>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</si>
  <si>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</si>
  <si>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</si>
  <si>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</si>
  <si>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</si>
  <si>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</si>
  <si>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</si>
  <si>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</si>
  <si>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</si>
  <si>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</si>
  <si>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</si>
  <si>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</si>
  <si>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</si>
  <si>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</si>
  <si>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</si>
  <si>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</si>
  <si>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</si>
  <si>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</si>
  <si>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</si>
  <si>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</si>
  <si>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</si>
  <si>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</si>
  <si>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</si>
  <si>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</si>
  <si>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</si>
  <si>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</si>
  <si>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</si>
  <si>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</si>
  <si>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</si>
  <si>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</si>
  <si>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</si>
  <si>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</si>
  <si>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</si>
  <si>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</si>
  <si>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</si>
  <si>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</si>
  <si>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</si>
  <si>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</si>
  <si>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</si>
  <si>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</si>
  <si>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</si>
  <si>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</si>
  <si>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</si>
  <si>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</si>
  <si>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</si>
  <si>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</si>
  <si>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</si>
  <si>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</si>
  <si>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</si>
  <si>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</si>
  <si>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</si>
  <si>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</si>
  <si>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</si>
  <si>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</si>
  <si>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</si>
  <si>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</si>
  <si>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</si>
  <si>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</si>
  <si>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</si>
  <si>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</si>
  <si>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</si>
  <si>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</si>
  <si>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</si>
  <si>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</si>
  <si>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</si>
  <si>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</si>
  <si>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</si>
  <si>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</si>
  <si>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</si>
  <si>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</si>
  <si>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</si>
  <si>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</si>
  <si>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</si>
  <si>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</si>
  <si>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</si>
  <si>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</si>
  <si>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</si>
  <si>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</si>
  <si>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</si>
  <si>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</si>
  <si>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</si>
  <si>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</si>
  <si>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</si>
  <si>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</si>
  <si>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</si>
  <si>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</si>
  <si>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</si>
  <si>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</si>
  <si>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</si>
  <si>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</si>
  <si>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</si>
  <si>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</si>
  <si>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</si>
  <si>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</si>
  <si>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</si>
  <si>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</si>
  <si>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</si>
  <si>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</si>
  <si>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</si>
  <si>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</si>
  <si>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</si>
  <si>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</si>
  <si>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</si>
  <si>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</si>
  <si>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</si>
  <si>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</si>
  <si>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</si>
  <si>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</si>
  <si>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</si>
  <si>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</si>
  <si>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</si>
  <si>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</si>
  <si>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</si>
  <si>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</si>
  <si>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</si>
  <si>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</si>
  <si>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</si>
  <si>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</si>
  <si>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</si>
  <si>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</si>
  <si>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</si>
  <si>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</si>
  <si>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</si>
  <si>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</si>
  <si>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</si>
  <si>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</si>
  <si>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</si>
  <si>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</si>
  <si>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</si>
  <si>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</si>
  <si>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</si>
  <si>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</si>
  <si>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</si>
  <si>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</si>
  <si>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</si>
  <si>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</si>
  <si>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</si>
  <si>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</si>
  <si>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</si>
  <si>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</si>
  <si>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</si>
  <si>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</si>
  <si>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</si>
  <si>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</si>
  <si>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</si>
  <si>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</si>
  <si>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</si>
  <si>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</si>
  <si>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</si>
  <si>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</si>
  <si>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</si>
  <si>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</si>
  <si>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</si>
  <si>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</si>
  <si>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</si>
  <si>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</si>
  <si>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</si>
  <si>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</si>
  <si>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</si>
  <si>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</si>
  <si>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</si>
  <si>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</si>
  <si>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</si>
  <si>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</si>
  <si>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</si>
  <si>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</si>
  <si>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</si>
  <si>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</si>
  <si>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</si>
  <si>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</si>
  <si>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</si>
  <si>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</si>
  <si>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</si>
  <si>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</si>
  <si>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</si>
  <si>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</si>
  <si>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</si>
  <si>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</si>
  <si>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</si>
  <si>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</si>
  <si>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</si>
  <si>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</si>
  <si>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</si>
  <si>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</si>
  <si>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</si>
  <si>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</si>
  <si>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</si>
  <si>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</si>
  <si>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</si>
  <si>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</si>
  <si>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</si>
  <si>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</si>
  <si>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</si>
  <si>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</si>
  <si>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</si>
  <si>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</si>
  <si>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</si>
  <si>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</si>
  <si>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</si>
  <si>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</si>
  <si>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</si>
  <si>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</si>
  <si>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</si>
  <si>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</si>
  <si>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</si>
  <si>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</si>
  <si>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</si>
  <si>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</si>
  <si>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</si>
  <si>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</si>
  <si>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</si>
  <si>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</si>
  <si>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</si>
  <si>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</si>
  <si>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</si>
  <si>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</si>
  <si>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</si>
  <si>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</si>
  <si>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</si>
  <si>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</si>
  <si>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</si>
  <si>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</si>
  <si>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</si>
  <si>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</si>
  <si>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</si>
  <si>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</si>
  <si>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</si>
  <si>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</si>
  <si>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</si>
  <si>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</si>
  <si>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</si>
  <si>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</si>
  <si>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</si>
  <si>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</si>
  <si>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</si>
  <si>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</si>
  <si>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</si>
  <si>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</si>
  <si>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</si>
  <si>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</si>
  <si>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</si>
  <si>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</si>
  <si>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</si>
  <si>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</si>
  <si>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</si>
  <si>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</si>
  <si>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</si>
  <si>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</si>
  <si>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</si>
  <si>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</si>
  <si>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</si>
  <si>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</si>
  <si>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</si>
  <si>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</si>
  <si>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</si>
  <si>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</si>
  <si>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</si>
  <si>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</si>
  <si>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</si>
  <si>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</si>
  <si>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</si>
  <si>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</si>
  <si>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</si>
  <si>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</si>
  <si>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</si>
  <si>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</si>
  <si>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</si>
  <si>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</si>
  <si>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</si>
  <si>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</si>
  <si>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</si>
  <si>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</si>
  <si>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</si>
  <si>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</si>
  <si>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</si>
  <si>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</si>
  <si>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</si>
  <si>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</si>
  <si>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</si>
  <si>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</si>
  <si>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</si>
  <si>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</si>
  <si>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</si>
  <si>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</si>
  <si>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</si>
  <si>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</si>
  <si>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</si>
  <si>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</si>
  <si>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</si>
  <si>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</si>
  <si>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</si>
  <si>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</si>
  <si>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</si>
  <si>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</si>
  <si>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</si>
  <si>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</si>
  <si>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</si>
  <si>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</si>
  <si>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</si>
  <si>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</si>
  <si>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</si>
  <si>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</si>
  <si>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</si>
  <si>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</si>
  <si>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</si>
  <si>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</si>
  <si>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</si>
  <si>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</si>
  <si>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</si>
  <si>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</si>
  <si>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</si>
  <si>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</si>
  <si>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</si>
  <si>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</si>
  <si>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</si>
  <si>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</si>
  <si>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</si>
  <si>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</si>
  <si>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</si>
  <si>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</si>
  <si>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</si>
  <si>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</si>
  <si>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</si>
  <si>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</si>
  <si>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</si>
  <si>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</si>
  <si>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</si>
  <si>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</si>
  <si>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</si>
  <si>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</si>
  <si>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</si>
  <si>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</si>
  <si>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</si>
  <si>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</si>
  <si>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</si>
  <si>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</si>
  <si>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</si>
  <si>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</si>
  <si>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</si>
  <si>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</si>
  <si>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</si>
  <si>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</si>
  <si>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</si>
  <si>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</si>
  <si>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</si>
  <si>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</si>
  <si>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</si>
  <si>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</si>
  <si>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</si>
  <si>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</si>
  <si>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</si>
  <si>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</si>
  <si>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</si>
  <si>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</si>
  <si>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</si>
  <si>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</si>
  <si>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</si>
  <si>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</si>
  <si>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</si>
  <si>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</si>
  <si>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</si>
  <si>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</si>
  <si>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</si>
  <si>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</si>
  <si>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</si>
  <si>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</si>
  <si>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</si>
  <si>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</si>
  <si>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</si>
  <si>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</si>
  <si>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</si>
  <si>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</si>
  <si>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</si>
  <si>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</si>
  <si>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</si>
  <si>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</si>
  <si>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</si>
  <si>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</si>
  <si>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</si>
  <si>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</si>
  <si>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</si>
  <si>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</si>
  <si>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</si>
  <si>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</si>
  <si>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</si>
  <si>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</si>
  <si>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</si>
  <si>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</si>
  <si>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</si>
  <si>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</si>
  <si>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</si>
  <si>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</si>
  <si>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</si>
  <si>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</si>
  <si>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</si>
  <si>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</si>
  <si>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</si>
  <si>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</si>
  <si>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</si>
  <si>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</si>
  <si>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</si>
  <si>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</si>
  <si>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</si>
  <si>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</si>
  <si>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</si>
  <si>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</si>
  <si>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</si>
  <si>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</si>
  <si>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</si>
  <si>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</si>
  <si>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</si>
  <si>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</si>
  <si>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</si>
  <si>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</si>
  <si>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</si>
  <si>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</si>
  <si>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</si>
  <si>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</si>
  <si>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</si>
  <si>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</si>
  <si>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</si>
  <si>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</si>
  <si>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</si>
  <si>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</si>
  <si>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</si>
  <si>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</si>
  <si>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</si>
  <si>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</si>
  <si>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</si>
  <si>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</si>
  <si>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</si>
  <si>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</si>
  <si>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</si>
  <si>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</si>
  <si>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</si>
  <si>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</si>
  <si>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</si>
  <si>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</si>
  <si>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</si>
  <si>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</si>
  <si>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</si>
  <si>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</si>
  <si>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</si>
  <si>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</si>
  <si>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</si>
  <si>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</si>
  <si>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</si>
  <si>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</si>
  <si>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</si>
  <si>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</si>
  <si>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</si>
  <si>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</si>
  <si>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</si>
  <si>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</si>
  <si>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</si>
  <si>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</si>
  <si>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</si>
  <si>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</si>
  <si>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</si>
  <si>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</si>
  <si>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</si>
  <si>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</si>
  <si>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</si>
  <si>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</si>
  <si>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</si>
  <si>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</si>
  <si>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</si>
  <si>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</si>
  <si>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</si>
  <si>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</si>
  <si>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</si>
  <si>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</si>
  <si>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</si>
  <si>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</si>
  <si>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</si>
  <si>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</si>
  <si>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</si>
  <si>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</si>
  <si>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</si>
  <si>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</si>
  <si>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</si>
  <si>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</si>
  <si>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</si>
  <si>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</si>
  <si>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</si>
  <si>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</si>
  <si>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</si>
  <si>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</si>
  <si>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</si>
  <si>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</si>
  <si>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</si>
  <si>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</si>
  <si>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</si>
  <si>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</si>
  <si>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</si>
  <si>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</si>
  <si>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</si>
  <si>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</si>
  <si>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</si>
  <si>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</si>
  <si>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</si>
  <si>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</si>
  <si>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</si>
  <si>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</si>
  <si>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</si>
  <si>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</si>
  <si>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</si>
  <si>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</si>
  <si>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</si>
  <si>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</si>
  <si>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</si>
  <si>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</si>
  <si>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</si>
  <si>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</si>
  <si>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</si>
  <si>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</si>
  <si>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</si>
  <si>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</si>
  <si>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</si>
  <si>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</si>
  <si>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</si>
  <si>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</si>
  <si>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</si>
  <si>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</si>
  <si>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</si>
  <si>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</si>
  <si>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</si>
  <si>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</si>
  <si>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</si>
  <si>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</si>
  <si>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</si>
  <si>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</si>
  <si>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</si>
  <si>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</si>
  <si>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</si>
  <si>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</si>
  <si>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</si>
  <si>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</si>
  <si>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</si>
  <si>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</si>
  <si>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</si>
  <si>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</si>
  <si>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</si>
  <si>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</si>
  <si>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</si>
  <si>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</si>
  <si>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</si>
  <si>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</si>
  <si>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</si>
  <si>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</si>
  <si>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</si>
  <si>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</si>
  <si>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</si>
  <si>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</si>
  <si>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</si>
  <si>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</si>
  <si>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</si>
  <si>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</si>
  <si>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</si>
  <si>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</si>
  <si>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</si>
  <si>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</si>
  <si>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</si>
  <si>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</si>
  <si>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</si>
  <si>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</si>
  <si>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</si>
  <si>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</si>
  <si>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</si>
  <si>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</si>
  <si>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</si>
  <si>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</si>
  <si>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</si>
  <si>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</si>
  <si>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</si>
  <si>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</si>
  <si>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</si>
  <si>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</si>
  <si>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</si>
  <si>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</si>
  <si>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</si>
  <si>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</si>
  <si>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</si>
  <si>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</si>
  <si>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</si>
  <si>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</si>
  <si>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</si>
  <si>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</si>
  <si>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</si>
  <si>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</si>
  <si>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</si>
  <si>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</si>
  <si>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</si>
  <si>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</si>
  <si>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</si>
  <si>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</si>
  <si>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</si>
  <si>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</si>
  <si>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</si>
  <si>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</si>
  <si>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</si>
  <si>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</si>
  <si>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</si>
  <si>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</si>
  <si>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</si>
  <si>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</si>
  <si>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</si>
  <si>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</si>
  <si>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</si>
  <si>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</si>
  <si>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</si>
  <si>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</si>
  <si>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</si>
  <si>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</si>
  <si>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</si>
  <si>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</si>
  <si>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</si>
  <si>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</si>
  <si>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</si>
  <si>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</si>
  <si>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</si>
  <si>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</si>
  <si>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</si>
  <si>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</si>
  <si>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</si>
  <si>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</si>
  <si>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</si>
  <si>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</si>
  <si>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</si>
  <si>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</si>
  <si>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</si>
  <si>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</si>
  <si>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</si>
  <si>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</si>
  <si>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</si>
  <si>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</si>
  <si>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</si>
  <si>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</si>
  <si>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</si>
  <si>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</si>
  <si>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</si>
  <si>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</si>
  <si>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</si>
  <si>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</si>
  <si>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</si>
  <si>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</si>
  <si>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</si>
  <si>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</si>
  <si>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</si>
  <si>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</si>
  <si>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</si>
  <si>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</si>
  <si>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</si>
  <si>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</si>
  <si>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</si>
  <si>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</si>
  <si>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</si>
  <si>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</si>
  <si>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</si>
  <si>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</si>
  <si>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</si>
  <si>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</si>
  <si>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</si>
  <si>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</si>
  <si>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</si>
  <si>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</si>
  <si>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</si>
  <si>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</si>
  <si>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</si>
  <si>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</si>
  <si>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</si>
  <si>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</si>
  <si>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</si>
  <si>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</si>
  <si>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</si>
  <si>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</si>
  <si>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</si>
  <si>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</si>
  <si>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</si>
  <si>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</si>
  <si>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</si>
  <si>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</si>
  <si>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</si>
  <si>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</si>
  <si>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</si>
  <si>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</si>
  <si>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</si>
  <si>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</si>
  <si>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</si>
  <si>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</si>
  <si>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</si>
  <si>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</si>
  <si>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</si>
  <si>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</si>
  <si>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</si>
  <si>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</si>
  <si>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</si>
  <si>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</si>
  <si>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</si>
  <si>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</si>
  <si>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</si>
  <si>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</si>
  <si>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</si>
  <si>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</si>
  <si>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</si>
  <si>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</si>
  <si>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</si>
  <si>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</si>
  <si>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</si>
  <si>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</si>
  <si>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</si>
  <si>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</si>
  <si>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</si>
  <si>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</si>
  <si>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</si>
  <si>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</si>
  <si>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</si>
  <si>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</si>
  <si>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</si>
  <si>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</si>
  <si>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</si>
  <si>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</si>
  <si>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</si>
  <si>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</si>
  <si>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</si>
  <si>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</si>
  <si>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</si>
  <si>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</si>
  <si>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</si>
  <si>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</si>
  <si>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</si>
  <si>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</si>
  <si>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</si>
  <si>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</si>
  <si>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</si>
  <si>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</si>
  <si>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</si>
  <si>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</si>
  <si>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</si>
  <si>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</si>
  <si>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</si>
  <si>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</si>
  <si>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</si>
  <si>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</si>
  <si>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</si>
  <si>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</si>
  <si>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</si>
  <si>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</si>
  <si>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</si>
  <si>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</si>
  <si>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</si>
  <si>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</si>
  <si>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</si>
  <si>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</si>
  <si>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</si>
  <si>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</si>
  <si>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</si>
  <si>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</si>
  <si>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</si>
  <si>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</si>
  <si>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</si>
  <si>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</si>
  <si>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</si>
  <si>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</si>
  <si>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</si>
  <si>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</si>
  <si>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</si>
  <si>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</si>
  <si>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</si>
  <si>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</si>
  <si>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</si>
  <si>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</si>
  <si>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</si>
  <si>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</si>
  <si>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</si>
  <si>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</si>
  <si>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</si>
  <si>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</si>
  <si>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</si>
  <si>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</si>
  <si>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</si>
  <si>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</si>
  <si>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</si>
  <si>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</si>
  <si>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</si>
  <si>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</si>
  <si>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</si>
  <si>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</si>
  <si>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</si>
  <si>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</si>
  <si>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</si>
  <si>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</si>
  <si>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</si>
  <si>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</si>
  <si>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</si>
  <si>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</si>
  <si>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</si>
  <si>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</si>
  <si>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</si>
  <si>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</si>
  <si>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</si>
  <si>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</si>
  <si>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</si>
  <si>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</si>
  <si>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</si>
  <si>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</si>
  <si>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</si>
  <si>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</si>
  <si>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</si>
  <si>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</si>
  <si>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</si>
  <si>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</si>
  <si>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</si>
  <si>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</si>
  <si>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</si>
  <si>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</si>
  <si>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</si>
  <si>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</si>
  <si>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</si>
  <si>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</si>
  <si>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</si>
  <si>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</si>
  <si>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</si>
  <si>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</si>
  <si>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</si>
  <si>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</si>
  <si>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</si>
  <si>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</si>
  <si>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</si>
  <si>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</si>
  <si>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</si>
  <si>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</si>
  <si>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</si>
  <si>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</si>
  <si>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</si>
  <si>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</si>
  <si>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</si>
  <si>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</si>
  <si>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</si>
  <si>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</si>
  <si>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</si>
  <si>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</si>
  <si>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</si>
  <si>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</si>
  <si>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</si>
  <si>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</si>
  <si>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</si>
  <si>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</si>
  <si>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</si>
  <si>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</si>
  <si>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</si>
  <si>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</si>
  <si>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</si>
  <si>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</si>
  <si>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</si>
  <si>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</si>
  <si>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</si>
  <si>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</si>
  <si>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</si>
  <si>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</si>
  <si>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</si>
  <si>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</si>
  <si>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</si>
  <si>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</si>
  <si>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</si>
  <si>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</si>
  <si>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</si>
  <si>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</si>
  <si>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</si>
  <si>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</si>
  <si>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</si>
  <si>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</si>
  <si>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</si>
  <si>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</si>
  <si>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</si>
  <si>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</si>
  <si>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</si>
  <si>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</si>
  <si>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</si>
  <si>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</si>
  <si>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</si>
  <si>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</si>
  <si>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</si>
  <si>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</si>
  <si>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</si>
  <si>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</si>
  <si>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</si>
  <si>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</si>
  <si>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</si>
  <si>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</si>
  <si>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</si>
  <si>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</si>
  <si>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</si>
  <si>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</si>
  <si>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</si>
  <si>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</si>
  <si>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</si>
  <si>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</si>
  <si>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</si>
  <si>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</si>
  <si>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</si>
  <si>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</si>
  <si>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</si>
  <si>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</si>
  <si>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</si>
  <si>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</si>
  <si>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</si>
  <si>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</si>
  <si>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</si>
  <si>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</si>
  <si>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</si>
  <si>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</si>
  <si>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</si>
  <si>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</si>
  <si>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</si>
  <si>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</si>
  <si>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</si>
  <si>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</si>
  <si>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</si>
  <si>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</si>
  <si>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</si>
  <si>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</si>
  <si>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</si>
  <si>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</si>
  <si>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</si>
  <si>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</si>
  <si>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</si>
  <si>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</si>
  <si>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</si>
  <si>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</si>
  <si>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</si>
  <si>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</si>
  <si>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</si>
  <si>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</si>
  <si>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</si>
  <si>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</si>
  <si>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</si>
  <si>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</si>
  <si>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</si>
  <si>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</si>
  <si>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</si>
  <si>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</si>
  <si>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</si>
  <si>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</si>
  <si>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</si>
  <si>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</si>
  <si>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</si>
  <si>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</si>
  <si>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</si>
  <si>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</si>
  <si>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</si>
  <si>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</si>
  <si>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</si>
  <si>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</si>
  <si>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</si>
  <si>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</si>
  <si>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</si>
  <si>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</si>
  <si>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</si>
  <si>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</si>
  <si>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</si>
  <si>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</si>
  <si>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</si>
  <si>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</si>
  <si>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</si>
  <si>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</si>
  <si>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</si>
  <si>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</si>
  <si>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</si>
  <si>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</si>
  <si>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</si>
  <si>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</si>
  <si>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</si>
  <si>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</si>
  <si>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</si>
  <si>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</si>
  <si>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</si>
  <si>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</si>
  <si>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</si>
  <si>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</si>
  <si>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</si>
  <si>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</si>
  <si>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</si>
  <si>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</si>
  <si>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</si>
  <si>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</si>
  <si>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</si>
  <si>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</si>
  <si>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</si>
  <si>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</si>
  <si>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</si>
  <si>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</si>
  <si>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</si>
  <si>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</si>
  <si>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</si>
  <si>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</si>
  <si>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</si>
  <si>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</si>
  <si>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</si>
  <si>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</si>
  <si>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</si>
  <si>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</si>
  <si>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</si>
  <si>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</si>
  <si>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</si>
  <si>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</si>
  <si>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</si>
  <si>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</si>
  <si>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</si>
  <si>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</si>
  <si>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</si>
  <si>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</si>
  <si>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</si>
  <si>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</si>
  <si>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</si>
  <si>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</si>
  <si>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</si>
  <si>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</si>
  <si>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</si>
  <si>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</si>
  <si>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</si>
  <si>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</si>
  <si>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</si>
  <si>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</si>
  <si>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</si>
  <si>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</si>
  <si>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</si>
  <si>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</si>
  <si>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</si>
  <si>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</si>
  <si>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</si>
  <si>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</si>
  <si>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</si>
  <si>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</si>
  <si>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</si>
  <si>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</si>
  <si>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</si>
  <si>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</si>
  <si>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</si>
  <si>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</si>
  <si>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</si>
  <si>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</si>
  <si>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</si>
  <si>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</si>
  <si>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</si>
  <si>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</si>
  <si>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</si>
  <si>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</si>
  <si>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</si>
  <si>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</si>
  <si>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</si>
  <si>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</si>
  <si>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</si>
  <si>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</si>
  <si>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</si>
  <si>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</si>
  <si>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</si>
  <si>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</si>
  <si>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</si>
  <si>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</si>
  <si>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</si>
  <si>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</si>
  <si>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</si>
  <si>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</si>
  <si>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</si>
  <si>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</si>
  <si>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</si>
  <si>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</si>
  <si>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</si>
  <si>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</si>
  <si>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</si>
  <si>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</si>
  <si>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</si>
  <si>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</si>
  <si>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</si>
  <si>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</si>
  <si>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</si>
  <si>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</si>
  <si>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</si>
  <si>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</si>
  <si>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</si>
  <si>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</si>
  <si>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</si>
  <si>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</si>
  <si>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</si>
  <si>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</si>
  <si>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</si>
  <si>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</si>
  <si>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</si>
  <si>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</si>
  <si>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</si>
  <si>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</si>
  <si>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</si>
  <si>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</si>
  <si>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</si>
  <si>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</si>
  <si>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</si>
  <si>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</si>
  <si>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</si>
  <si>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</si>
  <si>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</si>
  <si>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</si>
  <si>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</si>
  <si>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</si>
  <si>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</si>
  <si>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</si>
  <si>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</si>
  <si>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</si>
  <si>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</si>
  <si>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</si>
  <si>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</si>
  <si>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</si>
  <si>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</si>
  <si>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</si>
  <si>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</si>
  <si>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</si>
  <si>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</si>
  <si>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</si>
  <si>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</si>
  <si>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</si>
  <si>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</si>
  <si>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</si>
  <si>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</si>
  <si>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</si>
  <si>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</si>
  <si>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</si>
  <si>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</si>
  <si>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</si>
  <si>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</si>
  <si>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</si>
  <si>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</si>
  <si>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</si>
  <si>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</si>
  <si>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</si>
  <si>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</si>
  <si>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</si>
  <si>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</si>
  <si>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</si>
  <si>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</si>
  <si>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</si>
  <si>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</si>
  <si>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</si>
  <si>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</si>
  <si>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</si>
  <si>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</si>
  <si>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</si>
  <si>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</si>
  <si>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</si>
  <si>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</si>
  <si>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</si>
  <si>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</si>
  <si>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</si>
  <si>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</si>
  <si>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</si>
  <si>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</si>
  <si>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</si>
  <si>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</si>
  <si>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</si>
  <si>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</si>
  <si>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</si>
  <si>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</si>
  <si>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</si>
  <si>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</si>
  <si>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</si>
  <si>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</si>
  <si>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</si>
  <si>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</si>
  <si>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</si>
  <si>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</si>
  <si>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</si>
  <si>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</si>
  <si>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</si>
  <si>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</si>
  <si>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</si>
  <si>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</si>
  <si>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</si>
  <si>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</si>
  <si>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</si>
  <si>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</si>
  <si>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</si>
  <si>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</si>
  <si>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</si>
  <si>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</si>
  <si>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</si>
  <si>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</si>
  <si>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</si>
  <si>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</si>
  <si>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</si>
  <si>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</si>
  <si>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</si>
  <si>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</si>
  <si>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</si>
  <si>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</si>
  <si>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</si>
  <si>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</si>
  <si>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</si>
  <si>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</si>
  <si>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</si>
  <si>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</si>
  <si>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</si>
  <si>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</si>
  <si>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</si>
  <si>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</si>
  <si>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</si>
  <si>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</si>
  <si>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</si>
  <si>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</si>
  <si>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</si>
  <si>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</si>
  <si>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</si>
  <si>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</si>
  <si>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</si>
  <si>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</si>
  <si>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</si>
  <si>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</si>
  <si>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</si>
  <si>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</si>
  <si>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</si>
  <si>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</si>
  <si>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</si>
  <si>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</si>
  <si>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</si>
  <si>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</si>
  <si>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</si>
  <si>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</si>
  <si>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</si>
  <si>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</si>
  <si>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</si>
  <si>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</si>
  <si>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</si>
  <si>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</si>
  <si>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</si>
  <si>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</si>
  <si>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</si>
  <si>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</si>
  <si>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</si>
  <si>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</si>
  <si>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</si>
  <si>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</si>
  <si>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</si>
  <si>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</si>
  <si>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</si>
  <si>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</si>
  <si>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</si>
  <si>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</si>
  <si>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</si>
  <si>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</si>
  <si>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</si>
  <si>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</si>
  <si>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</si>
  <si>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</si>
  <si>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</si>
  <si>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</si>
  <si>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</si>
  <si>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</si>
  <si>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</si>
  <si>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</si>
  <si>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</si>
  <si>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</si>
  <si>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</si>
  <si>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</si>
  <si>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</si>
  <si>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</si>
  <si>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</si>
  <si>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</si>
  <si>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</si>
  <si>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</si>
  <si>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</si>
  <si>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</si>
  <si>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</si>
  <si>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</si>
  <si>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</si>
  <si>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</si>
  <si>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</si>
  <si>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</si>
  <si>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</si>
  <si>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</si>
  <si>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</si>
  <si>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</si>
  <si>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</si>
  <si>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</si>
  <si>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</si>
  <si>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</si>
  <si>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</si>
  <si>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</si>
  <si>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</si>
  <si>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</si>
  <si>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</si>
  <si>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</si>
  <si>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</si>
  <si>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</si>
  <si>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</si>
  <si>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</si>
  <si>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</si>
  <si>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</si>
  <si>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</si>
  <si>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</si>
  <si>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</si>
  <si>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</si>
  <si>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</si>
  <si>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</si>
  <si>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</si>
  <si>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</si>
  <si>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</si>
  <si>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</si>
  <si>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</si>
  <si>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</si>
  <si>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</si>
  <si>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</si>
  <si>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</si>
  <si>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</si>
  <si>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</si>
  <si>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</si>
  <si>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</si>
  <si>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</si>
  <si>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</si>
  <si>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</si>
  <si>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</si>
  <si>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</si>
  <si>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</si>
  <si>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</si>
  <si>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</si>
  <si>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</si>
  <si>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</si>
  <si>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</si>
  <si>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</si>
  <si>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</si>
  <si>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</si>
  <si>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</si>
  <si>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</si>
  <si>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</si>
  <si>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</si>
  <si>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</si>
  <si>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</si>
  <si>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</si>
  <si>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</si>
  <si>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</si>
  <si>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</si>
  <si>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</si>
  <si>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</si>
  <si>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</si>
  <si>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</si>
  <si>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</si>
  <si>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</si>
  <si>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</si>
  <si>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</si>
  <si>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</si>
  <si>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</si>
  <si>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</si>
  <si>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</si>
  <si>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</si>
  <si>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</si>
  <si>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</si>
  <si>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</si>
  <si>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</si>
  <si>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</si>
  <si>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</si>
  <si>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</si>
  <si>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</si>
  <si>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</si>
  <si>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</si>
  <si>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</si>
  <si>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</si>
  <si>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</si>
  <si>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</si>
  <si>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</si>
  <si>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</si>
  <si>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</si>
  <si>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</si>
  <si>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</si>
  <si>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</si>
  <si>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</si>
  <si>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</si>
  <si>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</si>
  <si>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</si>
  <si>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</si>
  <si>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</si>
  <si>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</si>
  <si>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</si>
  <si>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</si>
  <si>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</si>
  <si>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</si>
  <si>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</si>
  <si>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</si>
  <si>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</si>
  <si>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</si>
  <si>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</si>
  <si>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</si>
  <si>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</si>
  <si>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</si>
  <si>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</si>
  <si>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</si>
  <si>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</si>
  <si>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</si>
  <si>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</si>
  <si>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</si>
  <si>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</si>
  <si>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</si>
  <si>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</si>
  <si>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</si>
  <si>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</si>
  <si>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</si>
  <si>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</si>
  <si>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</si>
  <si>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</si>
  <si>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</si>
  <si>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</si>
  <si>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</si>
  <si>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</si>
  <si>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</si>
  <si>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</si>
  <si>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</si>
  <si>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</si>
  <si>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</si>
  <si>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</si>
  <si>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</si>
  <si>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</si>
  <si>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</si>
  <si>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</si>
  <si>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</si>
  <si>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</si>
  <si>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</si>
  <si>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</si>
  <si>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</si>
  <si>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</si>
  <si>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</si>
  <si>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</si>
  <si>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</si>
  <si>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</si>
  <si>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</si>
  <si>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</si>
  <si>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</si>
  <si>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</si>
  <si>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</si>
  <si>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</si>
  <si>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</si>
  <si>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</si>
  <si>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</si>
  <si>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</si>
  <si>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</si>
  <si>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</si>
  <si>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</si>
  <si>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</si>
  <si>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</si>
  <si>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</si>
  <si>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</si>
  <si>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</si>
  <si>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</si>
  <si>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</si>
  <si>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</si>
  <si>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</si>
  <si>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</si>
  <si>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</si>
  <si>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</si>
  <si>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</si>
  <si>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</si>
  <si>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</si>
  <si>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</si>
  <si>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</si>
  <si>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</si>
  <si>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</si>
  <si>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</si>
  <si>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</si>
  <si>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</si>
  <si>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</si>
  <si>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</si>
  <si>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</si>
  <si>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</si>
  <si>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</si>
  <si>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</si>
  <si>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</si>
  <si>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</si>
  <si>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</si>
  <si>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</si>
  <si>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</si>
  <si>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</si>
  <si>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</si>
  <si>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</si>
  <si>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</si>
  <si>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</si>
  <si>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</si>
  <si>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</si>
  <si>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</si>
  <si>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</si>
  <si>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</si>
  <si>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</si>
  <si>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</si>
  <si>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</si>
  <si>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</si>
  <si>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</si>
  <si>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</si>
  <si>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</si>
  <si>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</si>
  <si>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</si>
  <si>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</si>
  <si>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</si>
  <si>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</si>
  <si>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</si>
  <si>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</si>
  <si>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</si>
  <si>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</si>
  <si>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</si>
  <si>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</si>
  <si>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</si>
  <si>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</si>
  <si>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</si>
  <si>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</si>
  <si>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</si>
  <si>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</si>
  <si>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</si>
  <si>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</si>
  <si>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</si>
  <si>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</si>
  <si>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</si>
  <si>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</si>
  <si>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</si>
  <si>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</si>
  <si>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</si>
  <si>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</si>
  <si>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</si>
  <si>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</si>
  <si>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</si>
  <si>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</si>
  <si>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</si>
  <si>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</si>
  <si>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</si>
  <si>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</si>
  <si>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</si>
  <si>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</si>
  <si>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</si>
  <si>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</si>
  <si>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</si>
  <si>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</si>
  <si>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</si>
  <si>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</si>
  <si>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</si>
  <si>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</si>
  <si>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</si>
  <si>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</si>
  <si>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</si>
  <si>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</si>
  <si>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</si>
  <si>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</si>
  <si>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</si>
  <si>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</si>
  <si>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</si>
  <si>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</si>
  <si>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</si>
  <si>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</si>
  <si>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</si>
  <si>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</si>
  <si>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</si>
  <si>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</si>
  <si>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</si>
  <si>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</si>
  <si>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</si>
  <si>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</si>
  <si>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</si>
  <si>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</si>
  <si>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</si>
  <si>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</si>
  <si>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</si>
  <si>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</si>
  <si>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</si>
  <si>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</si>
  <si>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</si>
  <si>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</si>
  <si>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</si>
  <si>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</si>
  <si>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</si>
  <si>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</si>
  <si>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</si>
  <si>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</si>
  <si>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</si>
  <si>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</si>
  <si>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</si>
  <si>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</si>
  <si>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</si>
  <si>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</si>
  <si>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</si>
  <si>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</si>
  <si>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</si>
  <si>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</si>
  <si>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</si>
  <si>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</si>
  <si>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</si>
  <si>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</si>
  <si>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</si>
  <si>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</si>
  <si>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</si>
  <si>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</si>
  <si>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</si>
  <si>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</si>
  <si>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</si>
  <si>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</si>
  <si>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</si>
  <si>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</si>
  <si>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</si>
  <si>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</si>
  <si>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</si>
  <si>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</si>
  <si>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</si>
  <si>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</si>
  <si>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</si>
  <si>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</si>
  <si>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</si>
  <si>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</si>
  <si>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</si>
  <si>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</si>
  <si>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</si>
  <si>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</si>
  <si>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</si>
  <si>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</si>
  <si>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</si>
  <si>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</si>
  <si>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</si>
  <si>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</si>
  <si>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</si>
  <si>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</si>
  <si>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</si>
  <si>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</si>
  <si>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</si>
  <si>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</si>
  <si>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</si>
  <si>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</si>
  <si>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</si>
  <si>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</si>
  <si>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</si>
  <si>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</si>
  <si>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</si>
  <si>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</si>
  <si>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</si>
  <si>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</si>
  <si>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</si>
  <si>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</si>
  <si>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</si>
  <si>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</si>
  <si>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</si>
  <si>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</si>
  <si>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</si>
  <si>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</si>
  <si>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</si>
  <si>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</si>
  <si>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</si>
  <si>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</si>
  <si>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</si>
  <si>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</si>
  <si>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</si>
  <si>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</si>
  <si>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</si>
  <si>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</si>
  <si>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</si>
  <si>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</si>
  <si>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</si>
  <si>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</si>
  <si>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</si>
  <si>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</si>
  <si>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</si>
  <si>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</si>
  <si>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</si>
  <si>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</si>
  <si>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</si>
  <si>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</si>
  <si>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</si>
  <si>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</si>
  <si>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</si>
  <si>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</si>
  <si>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</si>
  <si>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</si>
  <si>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</si>
  <si>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</si>
  <si>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</si>
  <si>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</si>
  <si>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</si>
  <si>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</si>
  <si>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</si>
  <si>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</si>
  <si>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</si>
  <si>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</si>
  <si>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</si>
  <si>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</si>
  <si>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</si>
  <si>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</si>
  <si>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</si>
  <si>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</si>
  <si>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</si>
  <si>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</si>
  <si>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</si>
  <si>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</si>
  <si>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</si>
  <si>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</si>
  <si>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</si>
  <si>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</si>
  <si>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</si>
  <si>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</si>
  <si>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</si>
  <si>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</si>
  <si>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</si>
  <si>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</si>
  <si>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</si>
  <si>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</si>
  <si>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</si>
  <si>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</si>
  <si>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</si>
  <si>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</si>
  <si>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</si>
  <si>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</si>
  <si>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</si>
  <si>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</si>
  <si>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</si>
  <si>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</si>
  <si>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</si>
  <si>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</si>
  <si>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</si>
  <si>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</si>
  <si>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</si>
  <si>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</si>
  <si>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</si>
  <si>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</si>
  <si>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</si>
  <si>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</si>
  <si>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</si>
  <si>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</si>
  <si>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</si>
  <si>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</si>
  <si>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</si>
  <si>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</si>
  <si>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</si>
  <si>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</si>
  <si>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</si>
  <si>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</si>
  <si>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</si>
  <si>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</si>
  <si>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</si>
  <si>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</si>
  <si>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</si>
  <si>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</si>
  <si>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</si>
  <si>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</si>
  <si>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</si>
  <si>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</si>
  <si>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</si>
  <si>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</si>
  <si>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</si>
  <si>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</si>
  <si>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</si>
  <si>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</si>
  <si>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</si>
  <si>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</si>
  <si>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</si>
  <si>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</si>
  <si>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</si>
  <si>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</si>
  <si>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</si>
  <si>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</si>
  <si>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</si>
  <si>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</si>
  <si>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</si>
  <si>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</si>
  <si>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</si>
  <si>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</si>
  <si>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</si>
  <si>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</si>
  <si>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</si>
  <si>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</si>
  <si>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</si>
  <si>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</si>
  <si>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</si>
  <si>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</si>
  <si>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</si>
  <si>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</si>
  <si>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</si>
  <si>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</si>
  <si>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</si>
  <si>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</si>
  <si>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</si>
  <si>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</si>
  <si>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</si>
  <si>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</si>
  <si>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</si>
  <si>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</si>
  <si>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</si>
  <si>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</si>
  <si>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</si>
  <si>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</si>
  <si>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</si>
  <si>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</si>
  <si>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</si>
  <si>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</si>
  <si>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</si>
  <si>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</si>
  <si>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</si>
  <si>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</si>
  <si>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</si>
  <si>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</si>
  <si>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</si>
  <si>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</si>
  <si>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</si>
  <si>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</si>
  <si>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</si>
  <si>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</si>
  <si>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</si>
  <si>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</si>
  <si>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</si>
  <si>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</si>
  <si>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</si>
  <si>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</si>
  <si>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</si>
  <si>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</si>
  <si>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</si>
  <si>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</si>
  <si>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</si>
  <si>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</si>
  <si>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</si>
  <si>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</si>
  <si>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</si>
  <si>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</si>
  <si>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</si>
  <si>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</si>
  <si>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</si>
  <si>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</si>
  <si>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</si>
  <si>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</si>
  <si>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</si>
  <si>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</si>
  <si>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</si>
  <si>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</si>
  <si>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</si>
  <si>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</si>
  <si>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</si>
  <si>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</si>
  <si>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</si>
  <si>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</si>
  <si>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</si>
  <si>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</si>
  <si>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</si>
  <si>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</si>
  <si>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</si>
  <si>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</si>
  <si>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</si>
  <si>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</si>
  <si>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</si>
  <si>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</si>
  <si>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</si>
  <si>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</si>
  <si>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</si>
  <si>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</si>
  <si>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</si>
  <si>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</si>
  <si>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</si>
  <si>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</si>
  <si>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</si>
  <si>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</si>
  <si>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</si>
  <si>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</si>
  <si>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</si>
  <si>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</si>
  <si>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</si>
  <si>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</si>
  <si>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</si>
  <si>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</si>
  <si>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</si>
  <si>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</si>
  <si>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</si>
  <si>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</si>
  <si>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</si>
  <si>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</si>
  <si>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</si>
  <si>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</si>
  <si>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</si>
  <si>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</si>
  <si>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</si>
  <si>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</si>
  <si>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</si>
  <si>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</si>
  <si>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</si>
  <si>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</si>
  <si>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</si>
  <si>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</si>
  <si>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</si>
  <si>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</si>
  <si>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</si>
  <si>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</si>
  <si>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</si>
  <si>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</si>
  <si>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</si>
  <si>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</si>
  <si>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</si>
  <si>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</si>
  <si>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</si>
  <si>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</si>
  <si>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</si>
  <si>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</si>
  <si>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</si>
  <si>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</si>
  <si>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</si>
  <si>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</si>
  <si>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</si>
  <si>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</si>
  <si>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</si>
  <si>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</si>
  <si>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</si>
  <si>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</si>
  <si>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</si>
  <si>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</si>
  <si>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</si>
  <si>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</si>
  <si>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</si>
  <si>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</si>
  <si>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</si>
  <si>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</si>
  <si>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</si>
  <si>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</si>
  <si>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</si>
  <si>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</si>
  <si>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</si>
  <si>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</si>
  <si>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</si>
  <si>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</si>
  <si>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</si>
  <si>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</si>
  <si>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</si>
  <si>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</si>
  <si>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</si>
  <si>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</si>
  <si>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</si>
  <si>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</si>
  <si>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</si>
  <si>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</si>
  <si>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</si>
  <si>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</si>
  <si>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</si>
  <si>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</si>
  <si>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</si>
  <si>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</si>
  <si>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</si>
  <si>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</si>
  <si>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</si>
  <si>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</si>
  <si>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</si>
  <si>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</si>
  <si>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</si>
  <si>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</si>
  <si>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</si>
  <si>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</si>
  <si>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</si>
  <si>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</si>
  <si>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</si>
  <si>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</si>
  <si>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</si>
  <si>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</si>
  <si>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</si>
  <si>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</si>
  <si>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</si>
  <si>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</si>
  <si>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</si>
  <si>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</si>
  <si>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</si>
  <si>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</si>
  <si>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</si>
  <si>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</si>
  <si>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</si>
  <si>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</si>
  <si>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</si>
  <si>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</si>
  <si>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</si>
  <si>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</si>
  <si>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</si>
  <si>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</si>
  <si>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</si>
  <si>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</si>
  <si>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</si>
  <si>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</si>
  <si>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</si>
  <si>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</si>
  <si>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</si>
  <si>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</si>
  <si>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</si>
  <si>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</si>
  <si>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</si>
  <si>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</si>
  <si>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</si>
  <si>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</si>
  <si>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</si>
  <si>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</si>
  <si>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</si>
  <si>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</si>
  <si>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</si>
  <si>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</si>
  <si>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</si>
  <si>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</si>
  <si>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</si>
  <si>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</si>
  <si>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</si>
  <si>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</si>
  <si>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</si>
  <si>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</si>
  <si>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</si>
  <si>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</si>
  <si>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</si>
  <si>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</si>
  <si>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</si>
  <si>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</si>
  <si>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</si>
  <si>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</si>
  <si>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</si>
  <si>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</si>
  <si>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</si>
  <si>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</si>
  <si>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</si>
  <si>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</si>
  <si>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</si>
  <si>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</si>
  <si>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</si>
  <si>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</si>
  <si>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</si>
  <si>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</si>
  <si>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</si>
  <si>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</si>
  <si>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</si>
  <si>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</si>
  <si>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</si>
  <si>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</si>
  <si>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</si>
  <si>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</si>
  <si>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</si>
  <si>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</si>
  <si>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</si>
  <si>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</si>
  <si>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</si>
  <si>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</si>
  <si>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</si>
  <si>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</si>
  <si>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</si>
  <si>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</si>
  <si>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</si>
  <si>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</si>
  <si>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</si>
  <si>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</si>
  <si>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</si>
  <si>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</si>
  <si>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</si>
  <si>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</si>
  <si>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</si>
  <si>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</si>
  <si>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</si>
  <si>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</si>
  <si>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</si>
  <si>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</si>
  <si>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</si>
  <si>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</si>
  <si>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</si>
  <si>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</si>
  <si>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</si>
  <si>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</si>
  <si>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</si>
  <si>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</si>
  <si>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</si>
  <si>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</si>
  <si>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</si>
  <si>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</si>
  <si>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</si>
  <si>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</si>
  <si>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</si>
  <si>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</si>
  <si>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</si>
  <si>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</si>
  <si>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</si>
  <si>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</si>
  <si>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</si>
  <si>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</si>
  <si>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</si>
  <si>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</si>
  <si>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</si>
  <si>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</si>
  <si>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</si>
  <si>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</si>
  <si>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</si>
  <si>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</si>
  <si>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</si>
  <si>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</si>
  <si>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</si>
  <si>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</si>
  <si>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</si>
  <si>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</si>
  <si>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</si>
  <si>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</si>
  <si>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</si>
  <si>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</si>
  <si>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</si>
  <si>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</si>
  <si>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</si>
  <si>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</si>
  <si>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</si>
  <si>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</si>
  <si>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</si>
  <si>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</si>
  <si>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</si>
  <si>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</si>
  <si>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</si>
  <si>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</si>
  <si>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</si>
  <si>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</si>
  <si>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</si>
  <si>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</si>
  <si>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</si>
  <si>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</si>
  <si>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</si>
  <si>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</si>
  <si>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</si>
  <si>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</si>
  <si>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</si>
  <si>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</si>
  <si>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</si>
  <si>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</si>
  <si>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</si>
  <si>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</si>
  <si>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</si>
  <si>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</si>
  <si>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</si>
  <si>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</si>
  <si>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</si>
  <si>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</si>
  <si>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</si>
  <si>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</si>
  <si>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</si>
  <si>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</si>
  <si>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</si>
  <si>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</si>
  <si>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</si>
  <si>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</si>
  <si>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</si>
  <si>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</si>
  <si>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</si>
  <si>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</si>
  <si>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</si>
  <si>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</si>
  <si>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</si>
  <si>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</si>
  <si>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</si>
  <si>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</si>
  <si>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</si>
  <si>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</si>
  <si>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</si>
  <si>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</si>
  <si>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</si>
  <si>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</si>
  <si>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</si>
  <si>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</si>
  <si>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</si>
  <si>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</si>
  <si>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</si>
  <si>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</si>
  <si>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</si>
  <si>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</si>
  <si>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</si>
  <si>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</si>
  <si>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</si>
  <si>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</si>
  <si>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</si>
  <si>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</si>
  <si>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</si>
  <si>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</si>
  <si>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</si>
  <si>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</si>
  <si>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</si>
  <si>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</si>
  <si>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</si>
  <si>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</si>
  <si>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</si>
  <si>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</si>
  <si>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</si>
  <si>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</si>
  <si>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</si>
  <si>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</si>
  <si>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</si>
  <si>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</si>
  <si>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</si>
  <si>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</si>
  <si>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</si>
  <si>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</si>
  <si>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</si>
  <si>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</si>
  <si>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</si>
  <si>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</si>
  <si>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</si>
  <si>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</si>
  <si>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</si>
  <si>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</si>
  <si>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</si>
  <si>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</si>
  <si>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</si>
  <si>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</si>
  <si>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</si>
  <si>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</si>
  <si>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</si>
  <si>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</si>
  <si>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</si>
  <si>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</si>
  <si>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</si>
  <si>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</si>
  <si>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</si>
  <si>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</si>
  <si>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</si>
  <si>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</si>
  <si>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</si>
  <si>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</si>
  <si>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</si>
  <si>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</si>
  <si>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</si>
  <si>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</si>
  <si>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</si>
  <si>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</si>
  <si>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</si>
  <si>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</si>
  <si>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</si>
  <si>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</si>
  <si>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</si>
  <si>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</si>
  <si>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</si>
  <si>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</si>
  <si>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</si>
  <si>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</si>
  <si>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</si>
  <si>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</si>
  <si>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</si>
  <si>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</si>
  <si>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</si>
  <si>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</si>
  <si>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</si>
  <si>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</si>
  <si>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</si>
  <si>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</si>
  <si>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</si>
  <si>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</si>
  <si>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</si>
  <si>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</si>
  <si>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</si>
  <si>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</si>
  <si>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</si>
  <si>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</si>
  <si>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</si>
  <si>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</si>
  <si>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</si>
  <si>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</si>
  <si>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</si>
  <si>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</si>
  <si>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</si>
  <si>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</si>
  <si>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</si>
  <si>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</si>
  <si>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</si>
  <si>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</si>
  <si>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</si>
  <si>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</si>
  <si>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</si>
  <si>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</si>
  <si>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</si>
  <si>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</si>
  <si>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</si>
  <si>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</si>
  <si>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</si>
  <si>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</si>
  <si>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</si>
  <si>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</si>
  <si>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</si>
  <si>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</si>
  <si>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</si>
  <si>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</si>
  <si>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</si>
  <si>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</si>
  <si>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</si>
  <si>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</si>
  <si>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</si>
  <si>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</si>
  <si>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</si>
  <si>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</si>
  <si>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</si>
  <si>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</si>
  <si>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</si>
  <si>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</si>
  <si>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</si>
  <si>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</si>
  <si>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</si>
  <si>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</si>
  <si>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</si>
  <si>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</si>
  <si>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</si>
  <si>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</si>
  <si>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</si>
  <si>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</si>
  <si>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</si>
  <si>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</si>
  <si>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</si>
  <si>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</si>
  <si>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</si>
  <si>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</si>
  <si>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</si>
  <si>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</si>
  <si>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</si>
  <si>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</si>
  <si>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</si>
  <si>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</si>
  <si>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</si>
  <si>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</si>
  <si>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</si>
  <si>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</si>
  <si>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</si>
  <si>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</si>
  <si>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</si>
  <si>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</si>
  <si>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</si>
  <si>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</si>
  <si>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</si>
  <si>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</si>
  <si>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</si>
  <si>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</si>
  <si>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</si>
  <si>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</si>
  <si>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</si>
  <si>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</si>
  <si>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</si>
  <si>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</si>
  <si>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</si>
  <si>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</si>
  <si>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</si>
  <si>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</si>
  <si>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</si>
  <si>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</si>
  <si>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</si>
  <si>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</si>
  <si>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</si>
  <si>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</si>
  <si>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</si>
  <si>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</si>
  <si>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</si>
  <si>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</si>
  <si>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</si>
  <si>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</si>
  <si>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</si>
  <si>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</si>
  <si>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</si>
  <si>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</si>
  <si>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</si>
  <si>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</si>
  <si>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</si>
  <si>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</si>
  <si>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</si>
  <si>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</si>
  <si>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</si>
  <si>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</si>
  <si>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</si>
  <si>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</si>
  <si>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</si>
  <si>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</si>
  <si>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</si>
  <si>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</si>
  <si>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</si>
  <si>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</si>
  <si>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</si>
  <si>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</si>
  <si>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</si>
  <si>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</si>
  <si>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</si>
  <si>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</si>
  <si>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</si>
  <si>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</si>
  <si>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</si>
  <si>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</si>
  <si>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</si>
  <si>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</si>
  <si>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</si>
  <si>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</si>
  <si>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</si>
  <si>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</si>
  <si>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</si>
  <si>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</si>
  <si>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</si>
  <si>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</si>
  <si>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</si>
  <si>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</si>
  <si>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</si>
  <si>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</si>
  <si>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</si>
  <si>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</si>
  <si>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</si>
  <si>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</si>
  <si>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</si>
  <si>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</si>
  <si>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</si>
  <si>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</si>
  <si>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</si>
  <si>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</si>
  <si>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</si>
  <si>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</si>
  <si>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</si>
  <si>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</si>
  <si>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</si>
  <si>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</si>
  <si>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</si>
  <si>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</si>
  <si>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</si>
  <si>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</si>
  <si>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</si>
  <si>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</si>
  <si>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</si>
  <si>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</si>
  <si>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</si>
  <si>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</si>
  <si>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</si>
  <si>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</si>
  <si>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</si>
  <si>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</si>
  <si>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</si>
  <si>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</si>
  <si>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</si>
  <si>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</si>
  <si>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</si>
  <si>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</si>
  <si>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</si>
  <si>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</si>
  <si>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</si>
  <si>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</si>
  <si>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</si>
  <si>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</si>
  <si>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</si>
  <si>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</si>
  <si>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</si>
  <si>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</si>
  <si>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</si>
  <si>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</si>
  <si>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</si>
  <si>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</si>
  <si>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</si>
  <si>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</si>
  <si>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</si>
  <si>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</si>
  <si>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</si>
  <si>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</si>
  <si>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</si>
  <si>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</si>
  <si>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</si>
  <si>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</si>
  <si>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</si>
  <si>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</si>
  <si>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</si>
  <si>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</si>
  <si>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</si>
  <si>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</si>
  <si>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</si>
  <si>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</si>
  <si>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</si>
  <si>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</si>
  <si>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</si>
  <si>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</si>
  <si>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</si>
  <si>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</si>
  <si>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</si>
  <si>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</si>
  <si>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</si>
  <si>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</si>
  <si>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</si>
  <si>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</si>
  <si>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</si>
  <si>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</si>
  <si>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</si>
  <si>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</si>
  <si>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</si>
  <si>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</si>
  <si>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</si>
  <si>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</si>
  <si>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</si>
  <si>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</si>
  <si>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</si>
  <si>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</si>
  <si>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</si>
  <si>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</si>
  <si>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</si>
  <si>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</si>
  <si>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</si>
  <si>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</si>
  <si>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</si>
  <si>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</si>
  <si>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</si>
  <si>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</si>
  <si>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</si>
  <si>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</si>
  <si>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</si>
  <si>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</si>
  <si>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</si>
  <si>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</si>
  <si>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</si>
  <si>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</si>
  <si>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</si>
  <si>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</si>
  <si>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</si>
  <si>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</si>
  <si>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</si>
  <si>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</si>
  <si>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</si>
  <si>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</si>
  <si>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</si>
  <si>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</si>
  <si>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</si>
  <si>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</si>
  <si>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</si>
  <si>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</si>
  <si>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</si>
  <si>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</si>
  <si>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</si>
  <si>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</si>
  <si>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</si>
  <si>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</si>
  <si>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</si>
  <si>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</si>
  <si>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</si>
  <si>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</si>
  <si>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</si>
  <si>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</si>
  <si>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</si>
  <si>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</si>
  <si>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</si>
  <si>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</si>
  <si>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</si>
  <si>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</si>
  <si>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</si>
  <si>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</si>
  <si>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</si>
  <si>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</si>
  <si>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</si>
  <si>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</si>
  <si>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</si>
  <si>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</si>
  <si>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</si>
  <si>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</si>
  <si>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</si>
  <si>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</si>
  <si>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</si>
  <si>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</si>
  <si>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</si>
  <si>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</si>
  <si>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</si>
  <si>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</si>
  <si>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</si>
  <si>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</si>
  <si>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</si>
  <si>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</si>
  <si>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</si>
  <si>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</si>
  <si>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</si>
  <si>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</si>
  <si>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</si>
  <si>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</si>
  <si>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</si>
  <si>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</si>
  <si>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</si>
  <si>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</si>
  <si>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</si>
  <si>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</si>
  <si>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</si>
  <si>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</si>
  <si>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</si>
  <si>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</si>
  <si>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</si>
  <si>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</si>
  <si>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</si>
  <si>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</si>
  <si>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</si>
  <si>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</si>
  <si>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</si>
  <si>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</si>
  <si>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</si>
  <si>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</si>
  <si>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</si>
  <si>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</si>
  <si>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</si>
  <si>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</si>
  <si>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</si>
  <si>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</si>
  <si>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</si>
  <si>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</si>
  <si>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</si>
  <si>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</si>
  <si>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</si>
  <si>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</si>
  <si>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</si>
  <si>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</si>
  <si>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</si>
  <si>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</si>
  <si>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</si>
  <si>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</si>
  <si>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</si>
  <si>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</si>
  <si>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</si>
  <si>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</si>
  <si>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</si>
  <si>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</si>
  <si>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</si>
  <si>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</si>
  <si>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</si>
  <si>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</si>
  <si>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</si>
  <si>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</si>
  <si>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</si>
  <si>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</si>
  <si>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</si>
  <si>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</si>
  <si>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</si>
  <si>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</si>
  <si>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</si>
  <si>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</si>
  <si>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</si>
  <si>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</si>
  <si>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</si>
  <si>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</si>
  <si>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</si>
  <si>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</si>
  <si>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</si>
  <si>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</si>
  <si>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</si>
  <si>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</si>
  <si>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</si>
  <si>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</si>
  <si>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</si>
  <si>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</si>
  <si>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</si>
  <si>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</si>
  <si>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</si>
  <si>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</si>
  <si>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</si>
  <si>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</si>
  <si>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</si>
  <si>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</si>
  <si>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</si>
  <si>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</si>
  <si>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</si>
  <si>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</si>
  <si>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</si>
  <si>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</si>
  <si>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</si>
  <si>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</si>
  <si>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</si>
  <si>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</si>
  <si>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</si>
  <si>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</si>
  <si>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</si>
  <si>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</si>
  <si>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</si>
  <si>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</si>
  <si>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</si>
  <si>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</si>
  <si>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</si>
  <si>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</si>
  <si>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</si>
  <si>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</si>
  <si>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</si>
  <si>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</si>
  <si>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</si>
  <si>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</si>
  <si>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</si>
  <si>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</si>
  <si>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</si>
  <si>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</si>
  <si>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</si>
  <si>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</si>
  <si>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</si>
  <si>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</si>
  <si>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</si>
  <si>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</si>
  <si>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</si>
  <si>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</si>
  <si>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</si>
  <si>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</si>
  <si>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</si>
  <si>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</si>
  <si>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</si>
  <si>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</si>
  <si>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</si>
  <si>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</si>
  <si>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</si>
  <si>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</si>
  <si>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</si>
  <si>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</si>
  <si>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</si>
  <si>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</si>
  <si>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</si>
  <si>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</si>
  <si>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</si>
  <si>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</si>
  <si>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</si>
  <si>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</si>
  <si>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</si>
  <si>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</si>
  <si>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</si>
  <si>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</si>
  <si>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</si>
  <si>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</si>
  <si>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</si>
  <si>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</si>
  <si>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</si>
  <si>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</si>
  <si>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</si>
  <si>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</si>
  <si>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</si>
  <si>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</si>
  <si>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</si>
  <si>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</si>
  <si>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</si>
  <si>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</si>
  <si>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</si>
  <si>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</si>
  <si>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</si>
  <si>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</si>
  <si>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</si>
  <si>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</si>
  <si>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</si>
  <si>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</si>
  <si>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</si>
  <si>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</si>
  <si>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</si>
  <si>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</si>
  <si>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</si>
  <si>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</si>
  <si>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</si>
  <si>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</si>
  <si>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</si>
  <si>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</si>
  <si>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</si>
  <si>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</si>
  <si>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</si>
  <si>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</si>
  <si>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</si>
  <si>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</si>
  <si>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</si>
  <si>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</si>
  <si>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</si>
  <si>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</si>
  <si>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</si>
  <si>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</si>
  <si>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</si>
  <si>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</si>
  <si>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</si>
  <si>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</si>
  <si>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</si>
  <si>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</si>
  <si>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</si>
  <si>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</si>
  <si>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</si>
  <si>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</si>
  <si>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</si>
  <si>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</si>
  <si>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</si>
  <si>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</si>
  <si>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</si>
  <si>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</si>
  <si>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</si>
  <si>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</si>
  <si>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</si>
  <si>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</si>
  <si>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</si>
  <si>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</si>
  <si>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</si>
  <si>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</si>
  <si>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</si>
  <si>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</si>
  <si>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</si>
  <si>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</si>
  <si>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</si>
  <si>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</si>
  <si>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</si>
  <si>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</si>
  <si>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</si>
  <si>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</si>
  <si>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</si>
  <si>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</si>
  <si>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</si>
  <si>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</si>
  <si>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</si>
  <si>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</si>
  <si>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</si>
  <si>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</si>
  <si>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</si>
  <si>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</si>
  <si>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</si>
  <si>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</si>
  <si>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</si>
  <si>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</si>
  <si>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</si>
  <si>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</si>
  <si>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</si>
  <si>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</si>
  <si>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</si>
  <si>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</si>
  <si>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</si>
  <si>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</si>
  <si>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</si>
  <si>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</si>
  <si>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</si>
  <si>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</si>
  <si>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</si>
  <si>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</si>
  <si>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</si>
  <si>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</si>
  <si>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</si>
  <si>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</si>
  <si>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</si>
  <si>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</si>
  <si>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</si>
  <si>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</si>
  <si>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</si>
  <si>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</si>
  <si>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</si>
  <si>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</si>
  <si>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</si>
  <si>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</si>
  <si>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</si>
  <si>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</si>
  <si>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</si>
  <si>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</si>
  <si>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</si>
  <si>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</si>
  <si>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</si>
  <si>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</si>
  <si>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</si>
  <si>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</si>
  <si>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</si>
  <si>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</si>
  <si>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</si>
  <si>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</si>
  <si>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</si>
  <si>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</si>
  <si>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</si>
  <si>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</si>
  <si>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</si>
  <si>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</si>
  <si>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</si>
  <si>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</si>
  <si>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</si>
  <si>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</si>
  <si>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</si>
  <si>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</si>
  <si>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</si>
  <si>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</si>
  <si>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</si>
  <si>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</si>
  <si>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</si>
  <si>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</si>
  <si>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</si>
  <si>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</si>
  <si>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</si>
  <si>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</si>
  <si>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</si>
  <si>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</si>
  <si>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</si>
  <si>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</si>
  <si>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</si>
  <si>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</si>
  <si>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</si>
  <si>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</si>
  <si>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</si>
  <si>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</si>
  <si>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</si>
  <si>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</si>
  <si>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</si>
  <si>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</si>
  <si>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</si>
  <si>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</si>
  <si>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</si>
  <si>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</si>
  <si>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</si>
  <si>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</si>
  <si>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</si>
  <si>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</si>
  <si>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</si>
  <si>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</si>
  <si>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</si>
  <si>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</si>
  <si>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</si>
  <si>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</si>
  <si>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</si>
  <si>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</si>
  <si>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</si>
  <si>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</si>
  <si>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</si>
  <si>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</si>
  <si>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</si>
  <si>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</si>
  <si>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</si>
  <si>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</si>
  <si>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</si>
  <si>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</si>
  <si>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</si>
  <si>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</si>
  <si>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</si>
  <si>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</si>
  <si>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</si>
  <si>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</si>
  <si>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</si>
  <si>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</si>
  <si>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</si>
  <si>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</si>
  <si>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</si>
  <si>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</si>
  <si>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</si>
  <si>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</si>
  <si>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</si>
  <si>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</si>
  <si>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</si>
  <si>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</si>
  <si>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</si>
  <si>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</si>
  <si>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</si>
  <si>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</si>
  <si>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</si>
  <si>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</si>
  <si>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</si>
  <si>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</si>
  <si>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</si>
  <si>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</si>
  <si>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</si>
  <si>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</si>
  <si>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</si>
  <si>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</si>
  <si>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</si>
  <si>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</si>
  <si>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</si>
  <si>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</si>
  <si>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</si>
  <si>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</si>
  <si>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</si>
  <si>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</si>
  <si>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</si>
  <si>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</si>
  <si>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</si>
  <si>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</si>
  <si>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</si>
  <si>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</si>
  <si>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</si>
  <si>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</si>
  <si>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</si>
  <si>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</si>
  <si>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</si>
  <si>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</si>
  <si>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</si>
  <si>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</si>
  <si>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</si>
  <si>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</si>
  <si>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</si>
  <si>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</si>
  <si>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</si>
  <si>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</si>
  <si>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</si>
  <si>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</si>
  <si>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</si>
  <si>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</si>
  <si>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</si>
  <si>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</si>
  <si>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</si>
  <si>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</si>
  <si>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</si>
  <si>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</si>
  <si>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</si>
  <si>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</si>
  <si>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</si>
  <si>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</si>
  <si>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</si>
  <si>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</si>
  <si>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</si>
  <si>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</si>
  <si>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</si>
  <si>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</si>
  <si>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</si>
  <si>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</si>
  <si>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</si>
  <si>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</si>
  <si>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</si>
  <si>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</si>
  <si>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</si>
  <si>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</si>
  <si>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</si>
  <si>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</si>
  <si>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</si>
  <si>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</si>
  <si>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</si>
  <si>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</si>
  <si>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</si>
  <si>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</si>
  <si>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</si>
  <si>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</si>
  <si>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</si>
  <si>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</si>
  <si>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</si>
  <si>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</si>
  <si>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</si>
  <si>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</si>
  <si>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</si>
  <si>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</si>
  <si>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</si>
  <si>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</si>
  <si>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</si>
  <si>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</si>
  <si>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</si>
  <si>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</si>
  <si>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</si>
  <si>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</si>
  <si>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</si>
  <si>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</si>
  <si>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</si>
  <si>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</si>
  <si>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</si>
  <si>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</si>
  <si>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</si>
  <si>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</si>
  <si>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</si>
  <si>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</si>
  <si>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</si>
  <si>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</si>
  <si>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</si>
  <si>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</si>
  <si>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</si>
  <si>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</si>
  <si>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</si>
  <si>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</si>
  <si>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</si>
  <si>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</si>
  <si>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</si>
  <si>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</si>
  <si>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</si>
  <si>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</si>
  <si>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</si>
  <si>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</si>
  <si>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</si>
  <si>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</si>
  <si>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</si>
  <si>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</si>
  <si>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</si>
  <si>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</si>
  <si>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</si>
  <si>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</si>
  <si>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</si>
  <si>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</si>
  <si>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</si>
  <si>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</si>
  <si>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</si>
  <si>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</si>
  <si>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</si>
  <si>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</si>
  <si>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</si>
  <si>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</si>
  <si>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</si>
  <si>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</si>
  <si>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</si>
  <si>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</si>
  <si>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</si>
  <si>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</si>
  <si>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</si>
  <si>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</si>
  <si>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</si>
  <si>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</si>
  <si>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</si>
  <si>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</si>
  <si>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</si>
  <si>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</si>
  <si>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</si>
  <si>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</si>
  <si>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</si>
  <si>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</si>
  <si>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</si>
  <si>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</si>
  <si>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</si>
  <si>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</si>
  <si>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</si>
  <si>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</si>
  <si>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</si>
  <si>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</si>
  <si>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</si>
  <si>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</si>
  <si>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</si>
  <si>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</si>
  <si>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</si>
  <si>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</si>
  <si>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</si>
  <si>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</si>
  <si>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</si>
  <si>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</si>
  <si>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</si>
  <si>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</si>
  <si>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</si>
  <si>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</si>
  <si>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</si>
  <si>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</si>
  <si>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</si>
  <si>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</si>
  <si>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</si>
  <si>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</si>
  <si>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</si>
  <si>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</si>
  <si>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</si>
  <si>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</si>
  <si>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</si>
  <si>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</si>
  <si>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</si>
  <si>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</si>
  <si>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</si>
  <si>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</si>
  <si>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</si>
  <si>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</si>
  <si>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</si>
  <si>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</si>
  <si>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</si>
  <si>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</si>
  <si>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</si>
  <si>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</si>
  <si>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</si>
  <si>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</si>
  <si>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</si>
  <si>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</si>
  <si>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</si>
  <si>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</si>
  <si>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</si>
  <si>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</si>
  <si>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</si>
  <si>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</si>
  <si>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</si>
  <si>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</si>
  <si>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</si>
  <si>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</si>
  <si>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</si>
  <si>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</si>
  <si>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</si>
  <si>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</si>
  <si>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</si>
  <si>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</si>
  <si>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</si>
  <si>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</si>
  <si>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</si>
  <si>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</si>
  <si>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</si>
  <si>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</si>
  <si>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</si>
  <si>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</si>
  <si>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</si>
  <si>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</si>
  <si>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</si>
  <si>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</si>
  <si>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</si>
  <si>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</si>
  <si>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</si>
  <si>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</si>
  <si>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</si>
  <si>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</si>
  <si>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</si>
  <si>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</si>
  <si>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</si>
  <si>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</si>
  <si>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</si>
  <si>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</si>
  <si>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</si>
  <si>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</si>
  <si>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</si>
  <si>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</si>
  <si>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</si>
  <si>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</si>
  <si>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</si>
  <si>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</si>
  <si>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</si>
  <si>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</si>
  <si>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</si>
  <si>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</si>
  <si>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</si>
  <si>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</si>
  <si>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</si>
  <si>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</si>
  <si>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</si>
  <si>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</si>
  <si>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</si>
  <si>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</si>
  <si>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</si>
  <si>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</si>
  <si>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</si>
  <si>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</si>
  <si>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</si>
  <si>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</si>
  <si>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</si>
  <si>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</si>
  <si>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</si>
  <si>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</si>
  <si>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</si>
  <si>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</si>
  <si>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</si>
  <si>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</si>
  <si>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</si>
  <si>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</si>
  <si>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</si>
  <si>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</si>
  <si>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</si>
  <si>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</si>
  <si>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</si>
  <si>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</si>
  <si>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</si>
  <si>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</si>
  <si>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</si>
  <si>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</si>
  <si>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</si>
  <si>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</si>
  <si>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</si>
  <si>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</si>
  <si>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</si>
  <si>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</si>
  <si>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</si>
  <si>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</si>
  <si>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</si>
  <si>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</si>
  <si>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</si>
  <si>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</si>
  <si>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</si>
  <si>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</si>
  <si>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</si>
  <si>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</si>
  <si>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</si>
  <si>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</si>
  <si>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</si>
  <si>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</si>
  <si>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</si>
  <si>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</si>
  <si>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</si>
  <si>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</si>
  <si>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</si>
  <si>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</si>
  <si>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</si>
  <si>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</si>
  <si>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</si>
  <si>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</si>
  <si>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</si>
  <si>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</si>
  <si>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</si>
  <si>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</si>
  <si>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</si>
  <si>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</si>
  <si>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</si>
  <si>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</si>
  <si>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</si>
  <si>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</si>
  <si>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</si>
  <si>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</si>
  <si>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</si>
  <si>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</si>
  <si>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</si>
  <si>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</si>
  <si>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</si>
  <si>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</si>
  <si>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</si>
  <si>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</si>
  <si>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</si>
  <si>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</si>
  <si>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</si>
  <si>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</si>
  <si>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</si>
  <si>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</si>
  <si>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</si>
  <si>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</si>
  <si>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</si>
  <si>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</si>
  <si>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</si>
  <si>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</si>
  <si>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</si>
  <si>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</si>
  <si>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</si>
  <si>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</si>
  <si>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</si>
  <si>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</si>
  <si>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</si>
  <si>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</si>
  <si>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</si>
  <si>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</si>
  <si>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</si>
  <si>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</si>
  <si>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</si>
  <si>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</si>
  <si>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</si>
  <si>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</si>
  <si>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</si>
  <si>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</si>
  <si>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</si>
  <si>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</si>
  <si>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</si>
  <si>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</si>
  <si>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</si>
  <si>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</si>
  <si>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</si>
  <si>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</si>
  <si>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</si>
  <si>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</si>
  <si>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</si>
  <si>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</si>
  <si>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</si>
  <si>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</si>
  <si>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</si>
  <si>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</si>
  <si>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</si>
  <si>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</si>
  <si>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</si>
  <si>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</si>
  <si>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</si>
  <si>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</si>
  <si>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</si>
  <si>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</si>
  <si>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</si>
  <si>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</si>
  <si>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</si>
  <si>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</si>
  <si>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</si>
  <si>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</si>
  <si>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</si>
  <si>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</si>
  <si>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</si>
  <si>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</si>
  <si>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</si>
  <si>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</si>
  <si>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</si>
  <si>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</si>
  <si>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</si>
  <si>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</si>
  <si>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</si>
  <si>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</si>
  <si>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</si>
  <si>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</si>
  <si>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</si>
  <si>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</si>
  <si>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</si>
  <si>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</si>
  <si>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</si>
  <si>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</si>
  <si>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</si>
  <si>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</si>
  <si>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</si>
  <si>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</si>
  <si>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</si>
  <si>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</si>
  <si>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</si>
  <si>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</si>
  <si>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</si>
  <si>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</si>
  <si>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</si>
  <si>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</si>
  <si>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</si>
  <si>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</si>
  <si>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</si>
  <si>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</si>
  <si>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</si>
  <si>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</si>
  <si>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</si>
  <si>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</si>
  <si>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</si>
  <si>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</si>
  <si>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</si>
  <si>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</si>
  <si>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</si>
  <si>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</si>
  <si>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</si>
  <si>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</si>
  <si>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</si>
  <si>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</si>
  <si>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</si>
  <si>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</si>
  <si>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</si>
  <si>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</si>
  <si>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</si>
  <si>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</si>
  <si>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</si>
  <si>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</si>
  <si>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</si>
  <si>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</si>
  <si>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</si>
  <si>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</si>
  <si>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</si>
  <si>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</si>
  <si>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</si>
  <si>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</si>
  <si>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</si>
  <si>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</si>
  <si>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</si>
  <si>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</si>
  <si>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</si>
  <si>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</si>
  <si>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</si>
  <si>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</si>
  <si>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</si>
  <si>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</si>
  <si>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</si>
  <si>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</si>
  <si>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</si>
  <si>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</si>
  <si>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</si>
  <si>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</si>
  <si>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</si>
  <si>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</si>
  <si>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</si>
  <si>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</si>
  <si>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</si>
  <si>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</si>
  <si>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</si>
  <si>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</si>
  <si>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</si>
  <si>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</si>
  <si>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</si>
  <si>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</si>
  <si>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</si>
  <si>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</si>
  <si>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</si>
  <si>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</si>
  <si>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</si>
  <si>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</si>
  <si>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</si>
  <si>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</si>
  <si>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</si>
  <si>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</si>
  <si>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</si>
  <si>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</si>
  <si>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</si>
  <si>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</si>
  <si>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</si>
  <si>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</si>
  <si>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</si>
  <si>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</si>
  <si>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</si>
  <si>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</si>
  <si>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</si>
  <si>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</si>
  <si>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</si>
  <si>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</si>
  <si>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</si>
  <si>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</si>
  <si>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</si>
  <si>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</si>
  <si>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</si>
  <si>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</si>
  <si>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</si>
  <si>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</si>
  <si>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</si>
  <si>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</si>
  <si>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</si>
  <si>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</si>
  <si>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</si>
  <si>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</si>
  <si>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</si>
  <si>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</si>
  <si>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</si>
  <si>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</si>
  <si>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</si>
  <si>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</si>
  <si>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</si>
  <si>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</si>
  <si>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</si>
  <si>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</si>
  <si>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</si>
  <si>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</si>
  <si>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</si>
  <si>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</si>
  <si>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</si>
  <si>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</si>
  <si>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</si>
  <si>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</si>
  <si>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</si>
  <si>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</si>
  <si>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</si>
  <si>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</si>
  <si>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</si>
  <si>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</si>
  <si>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</si>
  <si>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</si>
  <si>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</si>
  <si>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</si>
  <si>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</si>
  <si>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</si>
  <si>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</si>
  <si>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</si>
  <si>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</si>
  <si>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</si>
  <si>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</si>
  <si>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</si>
  <si>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</si>
  <si>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</si>
  <si>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</si>
  <si>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</si>
  <si>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</si>
  <si>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</si>
  <si>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</si>
  <si>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</si>
  <si>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</si>
  <si>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</si>
  <si>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</si>
  <si>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</si>
  <si>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</si>
  <si>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</si>
  <si>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</si>
  <si>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</si>
  <si>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</si>
  <si>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</si>
  <si>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</si>
  <si>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</si>
  <si>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</si>
  <si>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</si>
  <si>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</si>
  <si>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</si>
  <si>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</si>
  <si>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</si>
  <si>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</si>
  <si>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</si>
  <si>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</si>
  <si>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</si>
  <si>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</si>
  <si>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</si>
  <si>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</si>
  <si>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</si>
  <si>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</si>
  <si>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</si>
  <si>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</si>
  <si>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</si>
  <si>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</si>
  <si>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</si>
  <si>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</si>
  <si>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</si>
  <si>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</si>
  <si>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</si>
  <si>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</si>
  <si>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</si>
  <si>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</si>
  <si>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</si>
  <si>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</si>
  <si>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</si>
  <si>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</si>
  <si>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</si>
  <si>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</si>
  <si>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</si>
  <si>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</si>
  <si>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</si>
  <si>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</si>
  <si>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</si>
  <si>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</si>
  <si>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</si>
  <si>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</si>
  <si>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</si>
  <si>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</si>
  <si>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</si>
  <si>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</si>
  <si>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</si>
  <si>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</si>
  <si>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</si>
  <si>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</si>
  <si>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</si>
  <si>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</si>
  <si>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</si>
  <si>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</si>
  <si>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</si>
  <si>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</si>
  <si>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</si>
  <si>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</si>
  <si>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</si>
  <si>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</si>
  <si>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</si>
  <si>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</si>
  <si>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</si>
  <si>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</si>
  <si>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</si>
  <si>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</si>
  <si>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</si>
  <si>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</si>
  <si>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</si>
  <si>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</si>
  <si>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</si>
  <si>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</si>
  <si>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</si>
  <si>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</si>
  <si>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</si>
  <si>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</si>
  <si>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</si>
  <si>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</si>
  <si>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</si>
  <si>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</si>
  <si>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</si>
  <si>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</si>
  <si>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</si>
  <si>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</si>
  <si>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</si>
  <si>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</si>
  <si>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</si>
  <si>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</si>
  <si>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</si>
  <si>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</si>
  <si>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</si>
  <si>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</si>
  <si>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</si>
  <si>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</si>
  <si>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</si>
  <si>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</si>
  <si>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</si>
  <si>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</si>
  <si>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</si>
  <si>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</si>
  <si>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</si>
  <si>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</si>
  <si>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</si>
  <si>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</si>
  <si>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</si>
  <si>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</si>
  <si>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</si>
  <si>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</si>
  <si>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</si>
  <si>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</si>
  <si>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</si>
  <si>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</si>
  <si>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</si>
  <si>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</si>
  <si>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</si>
  <si>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</si>
  <si>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</si>
  <si>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</si>
  <si>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</si>
  <si>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</si>
  <si>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</si>
  <si>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</si>
  <si>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</si>
  <si>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</si>
  <si>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</si>
  <si>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</si>
  <si>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</si>
  <si>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</si>
  <si>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</si>
  <si>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</si>
  <si>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</si>
  <si>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</si>
  <si>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</si>
  <si>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</si>
  <si>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</si>
  <si>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</si>
  <si>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</si>
  <si>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</si>
  <si>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</si>
  <si>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</si>
  <si>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</si>
  <si>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</si>
  <si>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</si>
  <si>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</si>
  <si>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</si>
  <si>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</si>
  <si>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</si>
  <si>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</si>
  <si>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</si>
  <si>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</si>
  <si>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</si>
  <si>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</si>
  <si>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</si>
  <si>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</si>
  <si>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</si>
  <si>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</si>
  <si>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</si>
  <si>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</si>
  <si>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</si>
  <si>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</si>
  <si>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</si>
  <si>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</si>
  <si>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</si>
  <si>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</si>
  <si>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</si>
  <si>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</si>
  <si>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</si>
  <si>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</si>
  <si>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</si>
  <si>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</si>
  <si>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</si>
  <si>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</si>
  <si>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</si>
  <si>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</si>
  <si>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</si>
  <si>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</si>
  <si>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</si>
  <si>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</si>
  <si>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</si>
  <si>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</si>
  <si>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</si>
  <si>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</si>
  <si>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</si>
  <si>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</si>
  <si>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</si>
  <si>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</si>
  <si>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</si>
  <si>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</si>
  <si>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</si>
  <si>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</si>
  <si>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</si>
  <si>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</si>
  <si>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</si>
  <si>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</si>
  <si>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</si>
  <si>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</si>
  <si>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</si>
  <si>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</si>
  <si>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</si>
  <si>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</si>
  <si>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</si>
  <si>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</si>
  <si>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</si>
  <si>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</si>
  <si>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</si>
  <si>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</si>
  <si>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</si>
  <si>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</si>
  <si>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</si>
  <si>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</si>
  <si>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</si>
  <si>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</si>
  <si>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</si>
  <si>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</si>
  <si>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</si>
  <si>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</si>
  <si>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</si>
  <si>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</si>
  <si>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</si>
  <si>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</si>
  <si>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</si>
  <si>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</si>
  <si>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</si>
  <si>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</si>
  <si>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</si>
  <si>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</si>
  <si>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</si>
  <si>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</si>
  <si>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</si>
  <si>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</si>
  <si>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</si>
  <si>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</si>
  <si>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</si>
  <si>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</si>
  <si>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</si>
  <si>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</si>
  <si>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</si>
  <si>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</si>
  <si>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</si>
  <si>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</si>
  <si>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</si>
  <si>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</si>
  <si>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</si>
  <si>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</si>
  <si>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</si>
  <si>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</si>
  <si>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</si>
  <si>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</si>
  <si>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</si>
  <si>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</si>
  <si>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</si>
  <si>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</si>
  <si>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</si>
  <si>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</si>
  <si>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</si>
  <si>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</si>
  <si>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</si>
  <si>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</si>
  <si>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</si>
  <si>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</si>
  <si>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</si>
  <si>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</si>
  <si>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</si>
  <si>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</si>
  <si>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</si>
  <si>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</si>
  <si>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</si>
  <si>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</si>
  <si>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</si>
  <si>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</si>
  <si>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</si>
  <si>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</si>
  <si>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</si>
  <si>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</si>
  <si>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</si>
  <si>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</si>
  <si>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</si>
  <si>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</si>
  <si>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</si>
  <si>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</si>
  <si>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</si>
  <si>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</si>
  <si>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</si>
  <si>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</si>
  <si>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</si>
  <si>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</si>
  <si>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</si>
  <si>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</si>
  <si>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</si>
  <si>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</si>
  <si>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</si>
  <si>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</si>
  <si>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</si>
  <si>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</si>
  <si>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</si>
  <si>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</si>
  <si>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</si>
  <si>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</si>
  <si>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</si>
  <si>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</si>
  <si>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</si>
  <si>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</si>
  <si>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</si>
  <si>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</si>
  <si>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</si>
  <si>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</si>
  <si>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</si>
  <si>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</si>
  <si>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</si>
  <si>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</si>
  <si>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</si>
  <si>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</si>
  <si>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</si>
  <si>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</si>
  <si>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</si>
  <si>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</si>
  <si>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</si>
  <si>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</si>
  <si>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</si>
  <si>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</si>
  <si>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</si>
  <si>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</si>
  <si>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</si>
  <si>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</si>
  <si>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</si>
  <si>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</si>
  <si>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</si>
  <si>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</si>
  <si>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</si>
  <si>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</si>
  <si>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</si>
  <si>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</si>
  <si>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</si>
  <si>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</si>
  <si>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</si>
  <si>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</si>
  <si>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</si>
  <si>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</si>
  <si>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</si>
  <si>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</si>
  <si>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</si>
  <si>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</si>
  <si>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</si>
  <si>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</si>
  <si>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</si>
  <si>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</si>
  <si>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</si>
  <si>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</si>
  <si>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</si>
  <si>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</si>
  <si>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</si>
  <si>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</si>
  <si>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</si>
  <si>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</si>
  <si>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</si>
  <si>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</si>
  <si>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</si>
  <si>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</si>
  <si>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</si>
  <si>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</si>
  <si>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</si>
  <si>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</si>
  <si>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</si>
  <si>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</si>
  <si>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</si>
  <si>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</si>
  <si>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</si>
  <si>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</si>
  <si>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</si>
  <si>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</si>
  <si>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</si>
  <si>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</si>
  <si>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</si>
  <si>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</si>
  <si>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</si>
  <si>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</si>
  <si>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</si>
  <si>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</si>
  <si>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</si>
  <si>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</si>
  <si>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</si>
  <si>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</si>
  <si>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</si>
  <si>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</si>
  <si>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</si>
  <si>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</si>
  <si>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</si>
  <si>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</si>
  <si>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</si>
  <si>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</si>
  <si>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</si>
  <si>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</si>
  <si>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</si>
  <si>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</si>
  <si>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</si>
  <si>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</si>
  <si>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</si>
  <si>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</si>
  <si>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</si>
  <si>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</si>
  <si>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</si>
  <si>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</si>
  <si>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</si>
  <si>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</si>
  <si>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</si>
  <si>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</si>
  <si>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</si>
  <si>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</si>
  <si>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</si>
  <si>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</si>
  <si>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</si>
  <si>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</si>
  <si>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</si>
  <si>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</si>
  <si>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</si>
  <si>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</si>
  <si>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</si>
  <si>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</si>
  <si>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</si>
  <si>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</si>
  <si>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</si>
  <si>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</si>
  <si>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</si>
  <si>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</si>
  <si>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</si>
  <si>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</si>
  <si>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</si>
  <si>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</si>
  <si>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</si>
  <si>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</si>
  <si>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</si>
  <si>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</si>
  <si>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</si>
  <si>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</si>
  <si>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</si>
  <si>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</si>
  <si>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</si>
  <si>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</si>
  <si>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</si>
  <si>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</si>
  <si>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</si>
  <si>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</si>
  <si>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</si>
  <si>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</si>
  <si>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</si>
  <si>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</si>
  <si>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</si>
  <si>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</si>
  <si>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</si>
  <si>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</si>
  <si>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</si>
  <si>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</si>
  <si>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</si>
  <si>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</si>
  <si>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</si>
  <si>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</si>
  <si>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</si>
  <si>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</si>
  <si>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</si>
  <si>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</si>
  <si>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</si>
  <si>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</si>
  <si>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</si>
  <si>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</si>
  <si>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</si>
  <si>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</si>
  <si>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</si>
  <si>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</si>
  <si>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</si>
  <si>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</si>
  <si>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</si>
  <si>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</si>
  <si>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</si>
  <si>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</si>
  <si>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</si>
  <si>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</si>
  <si>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</si>
  <si>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</si>
  <si>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</si>
  <si>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</si>
  <si>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</si>
  <si>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</si>
  <si>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</si>
  <si>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</si>
  <si>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</si>
  <si>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</si>
  <si>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</si>
  <si>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</si>
  <si>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</si>
  <si>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</si>
  <si>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</si>
  <si>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</si>
  <si>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</si>
  <si>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</si>
  <si>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</si>
  <si>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</si>
  <si>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</si>
  <si>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</si>
  <si>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</si>
  <si>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</si>
  <si>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</si>
  <si>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</si>
  <si>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</si>
  <si>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</si>
  <si>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</si>
  <si>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</si>
  <si>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</si>
  <si>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</si>
  <si>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</si>
  <si>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</si>
  <si>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</si>
  <si>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</si>
  <si>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</si>
  <si>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</si>
  <si>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</si>
  <si>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</si>
  <si>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</si>
  <si>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</si>
  <si>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</si>
  <si>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</si>
  <si>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</si>
  <si>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</si>
  <si>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</si>
  <si>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</si>
  <si>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</si>
  <si>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</si>
  <si>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</si>
  <si>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</si>
  <si>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</si>
  <si>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</si>
  <si>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</si>
  <si>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</si>
  <si>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</si>
  <si>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</si>
  <si>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</si>
  <si>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</si>
  <si>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</si>
  <si>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</si>
  <si>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</si>
  <si>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</si>
  <si>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</si>
  <si>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</si>
  <si>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</si>
  <si>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</si>
  <si>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</si>
  <si>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</si>
  <si>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</si>
  <si>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</si>
  <si>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</si>
  <si>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</si>
  <si>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</si>
  <si>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</si>
  <si>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</si>
  <si>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</si>
  <si>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</si>
  <si>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</si>
  <si>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</si>
  <si>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</si>
  <si>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</si>
  <si>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</si>
  <si>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</si>
  <si>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</si>
  <si>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</si>
  <si>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</si>
  <si>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</si>
  <si>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</si>
  <si>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</si>
  <si>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</si>
  <si>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</si>
  <si>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</si>
  <si>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</si>
  <si>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</si>
  <si>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</si>
  <si>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</si>
  <si>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</si>
  <si>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</si>
  <si>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</si>
  <si>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</si>
  <si>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</si>
  <si>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</si>
  <si>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</si>
  <si>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</si>
  <si>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</si>
  <si>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</si>
  <si>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</si>
  <si>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</si>
  <si>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</si>
  <si>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</si>
  <si>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</si>
  <si>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</si>
  <si>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</si>
  <si>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</si>
  <si>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</si>
  <si>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</si>
  <si>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</si>
  <si>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</si>
  <si>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</si>
  <si>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</si>
  <si>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</si>
  <si>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</si>
  <si>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</si>
  <si>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</si>
  <si>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</si>
  <si>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</si>
  <si>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</si>
  <si>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</si>
  <si>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</si>
  <si>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</si>
  <si>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</si>
  <si>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</si>
  <si>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</si>
  <si>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</si>
  <si>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</si>
  <si>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</si>
  <si>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</si>
  <si>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</si>
  <si>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</si>
  <si>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</si>
  <si>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</si>
  <si>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</si>
  <si>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</si>
  <si>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</si>
  <si>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</si>
  <si>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</si>
  <si>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</si>
  <si>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</si>
  <si>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</si>
  <si>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</si>
  <si>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</si>
  <si>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</si>
  <si>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</si>
  <si>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</si>
  <si>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</si>
  <si>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</si>
  <si>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</si>
  <si>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</si>
  <si>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</si>
  <si>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</si>
  <si>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</si>
  <si>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</si>
  <si>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</si>
  <si>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</si>
  <si>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</si>
  <si>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</si>
  <si>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</si>
  <si>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</si>
  <si>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</si>
  <si>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</si>
  <si>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</si>
  <si>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</si>
  <si>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</si>
  <si>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</si>
  <si>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</si>
  <si>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</si>
  <si>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</si>
  <si>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</si>
  <si>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</si>
  <si>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</si>
  <si>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</si>
  <si>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</si>
  <si>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</si>
  <si>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</si>
  <si>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</si>
  <si>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</si>
  <si>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</si>
  <si>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</si>
  <si>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</si>
  <si>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</si>
  <si>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</si>
  <si>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</si>
  <si>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</si>
  <si>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</si>
  <si>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</si>
  <si>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</si>
  <si>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</si>
  <si>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</si>
  <si>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</si>
  <si>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</si>
  <si>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</si>
  <si>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</si>
  <si>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</si>
  <si>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</si>
  <si>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</si>
  <si>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</si>
  <si>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</si>
  <si>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</si>
  <si>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</si>
  <si>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</si>
  <si>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</si>
  <si>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</si>
  <si>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</si>
  <si>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</si>
  <si>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</si>
  <si>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</si>
  <si>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</si>
  <si>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</si>
  <si>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</si>
  <si>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</si>
  <si>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</si>
  <si>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</si>
  <si>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</si>
  <si>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</si>
  <si>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</si>
  <si>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</si>
  <si>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</si>
  <si>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</si>
  <si>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</si>
  <si>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</si>
  <si>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</si>
  <si>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</si>
  <si>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</si>
  <si>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</si>
  <si>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</si>
  <si>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</si>
  <si>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</si>
  <si>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</si>
  <si>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</si>
  <si>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</si>
  <si>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</si>
  <si>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</si>
  <si>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</si>
  <si>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</si>
  <si>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</si>
  <si>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</si>
  <si>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</si>
  <si>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</si>
  <si>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</si>
  <si>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</si>
  <si>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</si>
  <si>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</si>
  <si>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</si>
  <si>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</si>
  <si>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</si>
  <si>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</si>
  <si>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</si>
  <si>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</si>
  <si>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</si>
  <si>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</si>
  <si>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</si>
  <si>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</si>
  <si>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</si>
  <si>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</si>
  <si>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</si>
  <si>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</si>
  <si>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</si>
  <si>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</si>
  <si>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</si>
  <si>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</si>
  <si>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</si>
  <si>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</si>
  <si>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</si>
  <si>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</si>
  <si>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</si>
  <si>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</si>
  <si>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</si>
  <si>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</si>
  <si>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</si>
  <si>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</si>
  <si>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</si>
  <si>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</si>
  <si>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</si>
  <si>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</si>
  <si>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</si>
  <si>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</si>
  <si>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</si>
  <si>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</si>
  <si>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</si>
  <si>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</si>
  <si>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</si>
  <si>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</si>
  <si>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</si>
  <si>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</si>
  <si>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</si>
  <si>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</si>
  <si>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</si>
  <si>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</si>
  <si>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</si>
  <si>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</si>
  <si>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</si>
  <si>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</si>
  <si>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</si>
  <si>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</si>
  <si>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</si>
  <si>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</si>
  <si>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</si>
  <si>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</si>
  <si>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</si>
  <si>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</si>
  <si>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</si>
  <si>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</si>
  <si>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</si>
  <si>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</si>
  <si>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</si>
  <si>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</si>
  <si>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</si>
  <si>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</si>
  <si>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</si>
  <si>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</si>
  <si>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</si>
  <si>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</si>
  <si>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</si>
  <si>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</si>
  <si>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</si>
  <si>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</si>
  <si>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</si>
  <si>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</si>
  <si>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</si>
  <si>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</si>
  <si>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</si>
  <si>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</si>
  <si>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</si>
  <si>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</si>
  <si>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</si>
  <si>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</si>
  <si>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</si>
  <si>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</si>
  <si>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</si>
  <si>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</si>
  <si>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</si>
  <si>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</si>
  <si>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</si>
  <si>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</si>
  <si>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</si>
  <si>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</si>
  <si>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</si>
  <si>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</si>
  <si>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</si>
  <si>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</si>
  <si>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</si>
  <si>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</si>
  <si>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</si>
  <si>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</si>
  <si>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</si>
  <si>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</si>
  <si>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</si>
  <si>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</si>
  <si>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</si>
  <si>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</si>
  <si>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</si>
  <si>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</si>
  <si>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</si>
  <si>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</si>
  <si>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</si>
  <si>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</si>
  <si>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</si>
  <si>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</si>
  <si>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</si>
  <si>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</si>
  <si>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</si>
  <si>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</si>
  <si>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</si>
  <si>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</si>
  <si>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</si>
  <si>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</si>
  <si>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</si>
  <si>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</si>
  <si>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</si>
  <si>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</si>
  <si>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</si>
  <si>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</si>
  <si>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</si>
  <si>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</si>
  <si>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</si>
  <si>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</si>
  <si>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</si>
  <si>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</si>
  <si>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</si>
  <si>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</si>
  <si>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</si>
  <si>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</si>
  <si>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</si>
  <si>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</si>
  <si>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</si>
  <si>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</si>
  <si>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</si>
  <si>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</si>
  <si>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</si>
  <si>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</si>
  <si>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</si>
  <si>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</si>
  <si>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</si>
  <si>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</si>
  <si>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</si>
  <si>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</si>
  <si>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</si>
  <si>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</si>
  <si>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</si>
  <si>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</si>
  <si>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</si>
  <si>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</si>
  <si>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</si>
  <si>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</si>
  <si>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</si>
  <si>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</si>
  <si>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</si>
  <si>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</si>
  <si>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</si>
  <si>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</si>
  <si>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</si>
  <si>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</si>
  <si>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</si>
  <si>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</si>
  <si>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</si>
  <si>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</si>
  <si>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</si>
  <si>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</si>
  <si>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</si>
  <si>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</si>
  <si>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</si>
  <si>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</si>
  <si>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</si>
  <si>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</si>
  <si>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</si>
  <si>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</si>
  <si>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</si>
  <si>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</si>
  <si>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</si>
  <si>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</si>
  <si>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</si>
  <si>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</si>
  <si>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</si>
  <si>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</si>
  <si>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</si>
  <si>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</si>
  <si>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</si>
  <si>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</si>
  <si>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</si>
  <si>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</si>
  <si>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</si>
  <si>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</si>
  <si>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</si>
  <si>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</si>
  <si>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</si>
  <si>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</si>
  <si>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</si>
  <si>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</si>
  <si>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</si>
  <si>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</si>
  <si>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</si>
  <si>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</si>
  <si>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</si>
  <si>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</si>
  <si>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</si>
  <si>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</si>
  <si>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</si>
  <si>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</si>
  <si>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</si>
  <si>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</si>
  <si>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</si>
  <si>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</si>
  <si>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</si>
  <si>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</si>
  <si>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</si>
  <si>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</si>
  <si>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</si>
  <si>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</si>
  <si>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</si>
  <si>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</si>
  <si>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</si>
  <si>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</si>
  <si>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</si>
  <si>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</si>
  <si>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</si>
  <si>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</si>
  <si>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</si>
  <si>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</si>
  <si>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</si>
  <si>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</si>
  <si>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</si>
  <si>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</si>
  <si>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</si>
  <si>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</si>
  <si>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</si>
  <si>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</si>
  <si>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</si>
  <si>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</si>
  <si>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</si>
  <si>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</si>
  <si>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</si>
  <si>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</si>
  <si>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</si>
  <si>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</si>
  <si>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</si>
  <si>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</si>
  <si>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</si>
  <si>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</si>
  <si>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</si>
  <si>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</si>
  <si>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</si>
  <si>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</si>
  <si>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</si>
  <si>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</si>
  <si>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</si>
  <si>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</si>
  <si>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</si>
  <si>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</si>
  <si>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</si>
  <si>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</si>
  <si>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</si>
  <si>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</si>
  <si>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</si>
  <si>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</si>
  <si>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</si>
  <si>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</si>
  <si>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</si>
  <si>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</si>
  <si>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</si>
  <si>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</si>
  <si>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</si>
  <si>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</si>
  <si>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</si>
  <si>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</si>
  <si>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</si>
  <si>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</si>
  <si>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</si>
  <si>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</si>
  <si>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</si>
  <si>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</si>
  <si>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</si>
  <si>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</si>
  <si>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</si>
  <si>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</si>
  <si>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</si>
  <si>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</si>
  <si>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</si>
  <si>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</si>
  <si>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</si>
  <si>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</si>
  <si>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</si>
  <si>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</si>
  <si>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</si>
  <si>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</si>
  <si>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</si>
  <si>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</si>
  <si>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</si>
  <si>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</si>
  <si>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</si>
  <si>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</si>
  <si>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</si>
  <si>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</si>
  <si>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</si>
  <si>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</si>
  <si>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</si>
  <si>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</si>
  <si>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</si>
  <si>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</si>
  <si>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</si>
  <si>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</si>
  <si>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</si>
  <si>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</si>
  <si>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</si>
  <si>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</si>
  <si>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</si>
  <si>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</si>
  <si>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</si>
  <si>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</si>
  <si>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</si>
  <si>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</si>
  <si>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</si>
  <si>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</si>
  <si>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</si>
  <si>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</si>
  <si>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</si>
  <si>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</si>
  <si>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</si>
  <si>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</si>
  <si>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</si>
  <si>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</si>
  <si>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</si>
  <si>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</si>
  <si>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</si>
  <si>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</si>
  <si>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</si>
  <si>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</si>
  <si>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</si>
  <si>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</si>
  <si>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</si>
  <si>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</si>
  <si>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</si>
  <si>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</si>
  <si>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</si>
  <si>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</si>
  <si>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</si>
  <si>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</si>
  <si>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</si>
  <si>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</si>
  <si>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</si>
  <si>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</si>
  <si>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</si>
  <si>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</si>
  <si>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</si>
  <si>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</si>
  <si>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</si>
  <si>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</si>
  <si>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</si>
  <si>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</si>
  <si>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</si>
  <si>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</si>
  <si>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</si>
  <si>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</si>
  <si>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</si>
  <si>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</si>
  <si>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</si>
  <si>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</si>
  <si>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</si>
  <si>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</si>
  <si>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</si>
  <si>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</si>
  <si>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</si>
  <si>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</si>
  <si>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</si>
  <si>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</si>
  <si>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</si>
  <si>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</si>
  <si>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</si>
  <si>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</si>
  <si>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</si>
  <si>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</si>
  <si>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</si>
  <si>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</si>
  <si>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</si>
  <si>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</si>
  <si>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</si>
  <si>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</si>
  <si>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</si>
  <si>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</si>
  <si>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</si>
  <si>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</si>
  <si>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</si>
  <si>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</si>
  <si>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</si>
  <si>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</si>
  <si>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</si>
  <si>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</si>
  <si>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</si>
  <si>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</si>
  <si>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</si>
  <si>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</si>
  <si>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</si>
  <si>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</si>
  <si>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</si>
  <si>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</si>
  <si>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</si>
  <si>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</si>
  <si>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</si>
  <si>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</si>
  <si>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</si>
  <si>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</si>
  <si>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</si>
  <si>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</si>
  <si>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</si>
  <si>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</si>
  <si>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</si>
  <si>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</si>
  <si>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</si>
  <si>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</si>
  <si>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</si>
  <si>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</si>
  <si>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</si>
  <si>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</si>
  <si>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</si>
  <si>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</si>
  <si>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</si>
  <si>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</si>
  <si>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</si>
  <si>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</si>
  <si>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</si>
  <si>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</si>
  <si>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</si>
  <si>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</si>
  <si>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</si>
  <si>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</si>
  <si>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</si>
  <si>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</si>
  <si>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</si>
  <si>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</si>
  <si>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</si>
  <si>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</si>
  <si>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</si>
  <si>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</si>
  <si>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</si>
  <si>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</si>
  <si>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</si>
  <si>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</si>
  <si>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</si>
  <si>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</si>
  <si>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</si>
  <si>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</si>
  <si>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</si>
  <si>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</si>
  <si>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</si>
  <si>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</si>
  <si>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</si>
  <si>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</si>
  <si>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</si>
  <si>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</si>
  <si>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</si>
  <si>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</si>
  <si>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</si>
  <si>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</si>
  <si>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</si>
  <si>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</si>
  <si>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</si>
  <si>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</si>
  <si>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</si>
  <si>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</si>
  <si>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</si>
  <si>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</si>
  <si>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</si>
  <si>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</si>
  <si>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</si>
  <si>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</si>
  <si>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</si>
  <si>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</si>
  <si>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</si>
  <si>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</si>
  <si>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</si>
  <si>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</si>
  <si>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</si>
  <si>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</si>
  <si>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</si>
  <si>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</si>
  <si>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</si>
  <si>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</si>
  <si>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</si>
  <si>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</si>
  <si>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</si>
  <si>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</si>
  <si>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</si>
  <si>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</si>
  <si>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</si>
  <si>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</si>
  <si>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</si>
  <si>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</si>
  <si>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</si>
  <si>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</si>
  <si>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</si>
  <si>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</si>
  <si>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</si>
  <si>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</si>
  <si>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</si>
  <si>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</si>
  <si>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</si>
  <si>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</si>
  <si>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</si>
  <si>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</si>
  <si>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</si>
  <si>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</si>
  <si>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</si>
  <si>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</si>
  <si>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</si>
  <si>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</si>
  <si>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</si>
  <si>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</si>
  <si>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</si>
  <si>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</si>
  <si>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</si>
  <si>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</si>
  <si>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</si>
  <si>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</si>
  <si>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</si>
  <si>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</si>
  <si>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</si>
  <si>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</si>
  <si>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</si>
  <si>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</si>
  <si>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</si>
  <si>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</si>
  <si>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</si>
  <si>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</si>
  <si>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</si>
  <si>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</si>
  <si>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</si>
  <si>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</si>
  <si>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</si>
  <si>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</si>
  <si>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</si>
  <si>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</si>
  <si>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</si>
  <si>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</si>
  <si>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</si>
  <si>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</si>
  <si>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</si>
  <si>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</si>
  <si>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</si>
  <si>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</si>
  <si>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</si>
  <si>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</si>
  <si>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</si>
  <si>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</si>
  <si>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</si>
  <si>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</si>
  <si>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</si>
  <si>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</si>
  <si>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</si>
  <si>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</si>
  <si>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</si>
  <si>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</si>
  <si>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</si>
  <si>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</si>
  <si>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</si>
  <si>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</si>
  <si>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</si>
  <si>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</si>
  <si>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</si>
  <si>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</si>
  <si>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</si>
  <si>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</si>
  <si>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</si>
  <si>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</si>
  <si>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</si>
  <si>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</si>
  <si>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</si>
  <si>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</si>
  <si>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</si>
  <si>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</si>
  <si>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</si>
  <si>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</si>
  <si>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</si>
  <si>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</si>
  <si>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</si>
  <si>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</si>
  <si>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</si>
  <si>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</si>
  <si>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</si>
  <si>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</si>
  <si>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</si>
  <si>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</si>
  <si>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</si>
  <si>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</si>
  <si>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</si>
  <si>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</si>
  <si>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</si>
  <si>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</si>
  <si>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</si>
  <si>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</si>
  <si>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</si>
  <si>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</si>
  <si>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</si>
  <si>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</si>
  <si>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</si>
  <si>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</si>
  <si>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</si>
  <si>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</si>
  <si>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</si>
  <si>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</si>
  <si>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</si>
  <si>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</si>
  <si>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</si>
  <si>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</si>
  <si>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</si>
  <si>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</si>
  <si>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</si>
  <si>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</si>
  <si>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</si>
  <si>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</si>
  <si>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</si>
  <si>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</si>
  <si>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</si>
  <si>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</si>
  <si>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</si>
  <si>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</si>
  <si>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</si>
  <si>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</si>
  <si>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</si>
  <si>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</si>
  <si>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</si>
  <si>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</si>
  <si>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</si>
  <si>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</si>
  <si>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</si>
  <si>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</si>
  <si>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</si>
  <si>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</si>
  <si>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</si>
  <si>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</si>
  <si>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</si>
  <si>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</si>
  <si>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</si>
  <si>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</si>
  <si>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</si>
  <si>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</si>
  <si>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</si>
  <si>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</si>
  <si>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</si>
  <si>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</si>
  <si>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</si>
  <si>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</si>
  <si>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</si>
  <si>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</si>
  <si>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</si>
  <si>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</si>
  <si>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</si>
  <si>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</si>
  <si>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</si>
  <si>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</si>
  <si>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</si>
  <si>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</si>
  <si>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</si>
  <si>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</si>
  <si>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</si>
  <si>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</si>
  <si>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</si>
  <si>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</si>
  <si>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</si>
  <si>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</si>
  <si>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</si>
  <si>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</si>
  <si>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</si>
  <si>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</si>
  <si>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</si>
  <si>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</si>
  <si>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</si>
  <si>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</si>
  <si>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</si>
  <si>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</si>
  <si>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</si>
  <si>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</si>
  <si>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</si>
  <si>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</si>
  <si>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</si>
  <si>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</si>
  <si>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</si>
  <si>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</si>
  <si>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</si>
  <si>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</si>
  <si>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</si>
  <si>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</si>
  <si>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</si>
  <si>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</si>
  <si>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</si>
  <si>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</si>
  <si>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</si>
  <si>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</si>
  <si>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</si>
  <si>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</si>
  <si>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</si>
  <si>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</si>
  <si>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</si>
  <si>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</si>
  <si>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</si>
  <si>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</si>
  <si>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</si>
  <si>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</si>
  <si>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</si>
  <si>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</si>
  <si>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</si>
  <si>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</si>
  <si>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</si>
  <si>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</si>
  <si>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</si>
  <si>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</si>
  <si>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</si>
  <si>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</si>
  <si>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</si>
  <si>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</si>
  <si>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</si>
  <si>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</si>
  <si>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</si>
  <si>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</si>
  <si>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</si>
  <si>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</si>
  <si>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</si>
  <si>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</si>
  <si>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</si>
  <si>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</si>
  <si>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</si>
  <si>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</si>
  <si>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</si>
  <si>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</si>
  <si>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</si>
  <si>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</si>
  <si>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</si>
  <si>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</si>
  <si>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</si>
  <si>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</si>
  <si>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</si>
  <si>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</si>
  <si>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</si>
  <si>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</si>
  <si>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</si>
  <si>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</si>
  <si>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</si>
  <si>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</si>
  <si>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</si>
  <si>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</si>
  <si>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</si>
  <si>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</si>
  <si>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</si>
  <si>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</si>
  <si>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</si>
  <si>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</si>
  <si>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</si>
  <si>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</si>
  <si>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</si>
  <si>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</si>
  <si>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</si>
  <si>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</si>
  <si>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</si>
  <si>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</si>
  <si>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</si>
  <si>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</si>
  <si>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</si>
  <si>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</si>
  <si>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</si>
  <si>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</si>
  <si>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</si>
  <si>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</si>
  <si>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</si>
  <si>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</si>
  <si>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</si>
  <si>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</si>
  <si>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</si>
  <si>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</si>
  <si>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</si>
  <si>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</si>
  <si>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</si>
  <si>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</si>
  <si>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</si>
  <si>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</si>
  <si>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</si>
  <si>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</si>
  <si>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</si>
  <si>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</si>
  <si>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</si>
  <si>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</si>
  <si>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</si>
  <si>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</si>
  <si>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</si>
  <si>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</si>
  <si>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</si>
  <si>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</si>
  <si>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</si>
  <si>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</si>
  <si>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</si>
  <si>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</si>
  <si>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</si>
  <si>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</si>
  <si>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</si>
  <si>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</si>
  <si>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</si>
  <si>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</si>
  <si>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</si>
  <si>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</si>
  <si>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</si>
  <si>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</si>
  <si>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</si>
  <si>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</si>
  <si>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</si>
  <si>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</si>
  <si>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</si>
  <si>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</si>
  <si>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</si>
  <si>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</si>
  <si>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</si>
  <si>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</si>
  <si>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</si>
  <si>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</si>
  <si>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</si>
  <si>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</si>
  <si>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</si>
  <si>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</si>
  <si>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</si>
  <si>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</si>
  <si>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</si>
  <si>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</si>
  <si>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</si>
  <si>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</si>
  <si>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</si>
  <si>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</si>
  <si>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</si>
  <si>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</si>
  <si>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</si>
  <si>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</si>
  <si>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</si>
  <si>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</si>
  <si>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</si>
  <si>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</si>
  <si>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</si>
  <si>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</si>
  <si>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</si>
  <si>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</si>
  <si>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</si>
  <si>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</si>
  <si>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</si>
  <si>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</si>
  <si>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</si>
  <si>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</si>
  <si>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</si>
  <si>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</si>
  <si>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</si>
  <si>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</si>
  <si>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</si>
  <si>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</si>
  <si>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</si>
  <si>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</si>
  <si>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</si>
  <si>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</si>
  <si>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</si>
  <si>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</si>
  <si>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</si>
  <si>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</si>
  <si>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</si>
  <si>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</si>
  <si>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</si>
  <si>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</si>
  <si>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</si>
  <si>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</si>
  <si>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</si>
  <si>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</si>
  <si>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</si>
  <si>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</si>
  <si>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</si>
  <si>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</si>
  <si>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</si>
  <si>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</si>
  <si>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</si>
  <si>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</si>
  <si>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</si>
  <si>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</si>
  <si>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</si>
  <si>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</si>
  <si>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</si>
  <si>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</si>
  <si>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</si>
  <si>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</si>
  <si>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</si>
  <si>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</si>
  <si>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</si>
  <si>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</si>
  <si>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</si>
  <si>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</si>
  <si>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</si>
  <si>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</si>
  <si>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</si>
  <si>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</si>
  <si>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</si>
  <si>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</si>
  <si>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</si>
  <si>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</si>
  <si>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</si>
  <si>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</si>
  <si>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</si>
  <si>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</si>
  <si>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</si>
  <si>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</si>
  <si>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</si>
  <si>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</si>
  <si>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</si>
  <si>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</si>
  <si>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</si>
  <si>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</si>
  <si>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</si>
  <si>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</si>
  <si>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</si>
  <si>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</si>
  <si>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</si>
  <si>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</si>
  <si>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</si>
  <si>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</si>
  <si>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</si>
  <si>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</si>
  <si>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</si>
  <si>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</si>
  <si>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</si>
  <si>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</si>
  <si>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</si>
  <si>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</si>
  <si>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</si>
  <si>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</si>
  <si>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</si>
  <si>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</si>
  <si>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</si>
  <si>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</si>
  <si>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</si>
  <si>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</si>
  <si>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</si>
  <si>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</si>
  <si>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</si>
  <si>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</si>
  <si>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</si>
  <si>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</si>
  <si>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</si>
  <si>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</si>
  <si>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</si>
  <si>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</si>
  <si>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</si>
  <si>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</si>
  <si>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</si>
  <si>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</si>
  <si>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</si>
  <si>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</si>
  <si>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</si>
  <si>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</si>
  <si>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</si>
  <si>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</si>
  <si>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</si>
  <si>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</si>
  <si>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</si>
  <si>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</si>
  <si>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</si>
  <si>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</si>
  <si>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</si>
  <si>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</si>
  <si>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</si>
  <si>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</si>
  <si>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</si>
  <si>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</si>
  <si>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</si>
  <si>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</si>
  <si>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</si>
  <si>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</si>
  <si>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</si>
  <si>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</si>
  <si>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</si>
  <si>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</si>
  <si>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</si>
  <si>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</si>
  <si>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</si>
  <si>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</si>
  <si>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</si>
  <si>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</si>
  <si>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</si>
  <si>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</si>
  <si>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</si>
  <si>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</si>
  <si>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</si>
  <si>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</si>
  <si>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</si>
  <si>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</si>
  <si>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</si>
  <si>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</si>
  <si>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</si>
  <si>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</si>
  <si>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</si>
  <si>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</si>
  <si>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</si>
  <si>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</si>
  <si>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</si>
  <si>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</si>
  <si>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</si>
  <si>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</si>
  <si>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</si>
  <si>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</si>
  <si>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</si>
  <si>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</si>
  <si>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</si>
  <si>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</si>
  <si>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</si>
  <si>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</si>
  <si>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</si>
  <si>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</si>
  <si>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</si>
  <si>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</si>
  <si>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</si>
  <si>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</si>
  <si>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</si>
  <si>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</si>
  <si>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</si>
  <si>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</si>
  <si>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</si>
  <si>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</si>
  <si>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</si>
  <si>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</si>
  <si>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</si>
  <si>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</si>
  <si>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</si>
  <si>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</si>
  <si>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</si>
  <si>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</si>
  <si>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</si>
  <si>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</si>
  <si>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</si>
  <si>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</si>
  <si>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</si>
  <si>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</si>
  <si>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</si>
  <si>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</si>
  <si>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</si>
  <si>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</si>
  <si>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</si>
  <si>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</si>
  <si>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</si>
  <si>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</si>
  <si>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</si>
  <si>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</si>
  <si>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</si>
  <si>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</si>
  <si>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</si>
  <si>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</si>
  <si>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</si>
  <si>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</si>
  <si>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</si>
  <si>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</si>
  <si>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</si>
  <si>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</si>
  <si>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</si>
  <si>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</si>
  <si>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</si>
  <si>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</si>
  <si>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</si>
  <si>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</si>
  <si>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</si>
  <si>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</si>
  <si>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</si>
  <si>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</si>
  <si>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</si>
  <si>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</si>
  <si>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</si>
  <si>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</si>
  <si>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</si>
  <si>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</si>
  <si>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</si>
  <si>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</si>
  <si>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</si>
  <si>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</si>
  <si>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</si>
  <si>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</si>
  <si>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</si>
  <si>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</si>
  <si>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</si>
  <si>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</si>
  <si>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</si>
  <si>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</si>
  <si>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</si>
  <si>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</si>
  <si>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</si>
  <si>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</si>
  <si>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</si>
  <si>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</si>
  <si>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</si>
  <si>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</si>
  <si>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</si>
  <si>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</si>
  <si>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</si>
  <si>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</si>
  <si>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</si>
  <si>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</si>
  <si>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</si>
  <si>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</si>
  <si>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</si>
  <si>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</si>
  <si>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</si>
  <si>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</si>
  <si>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</si>
  <si>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</si>
  <si>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</si>
  <si>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</si>
  <si>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</si>
  <si>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</si>
  <si>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</si>
  <si>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</si>
  <si>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</si>
  <si>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</si>
  <si>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</si>
  <si>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</si>
  <si>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</si>
  <si>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</si>
  <si>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</si>
  <si>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</si>
  <si>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</si>
  <si>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</si>
  <si>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</si>
  <si>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</si>
  <si>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</si>
  <si>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</si>
  <si>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</si>
  <si>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</si>
  <si>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</si>
  <si>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</si>
  <si>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</si>
  <si>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</si>
  <si>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</si>
  <si>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</si>
  <si>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</si>
  <si>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</si>
  <si>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</si>
  <si>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</si>
  <si>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</si>
  <si>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</si>
  <si>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</si>
  <si>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</si>
  <si>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</si>
  <si>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</si>
  <si>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</si>
  <si>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</si>
  <si>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</si>
  <si>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</si>
  <si>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</si>
  <si>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</si>
  <si>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</si>
  <si>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</si>
  <si>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</si>
  <si>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</si>
  <si>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</si>
  <si>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</si>
  <si>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</si>
  <si>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</si>
  <si>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</si>
  <si>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</si>
  <si>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</si>
  <si>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</si>
  <si>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</si>
  <si>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</si>
  <si>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</si>
  <si>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</si>
  <si>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</si>
  <si>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</si>
  <si>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</si>
  <si>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</si>
  <si>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</si>
  <si>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</si>
  <si>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</si>
  <si>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</si>
  <si>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</si>
  <si>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</si>
  <si>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</si>
  <si>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</si>
  <si>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</si>
  <si>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</si>
  <si>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</si>
  <si>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</si>
  <si>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</si>
  <si>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</si>
  <si>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</si>
  <si>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</si>
  <si>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</si>
  <si>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</si>
  <si>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</si>
  <si>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</si>
  <si>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</si>
  <si>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</si>
  <si>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</si>
  <si>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</si>
  <si>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</si>
  <si>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</si>
  <si>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</si>
  <si>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</si>
  <si>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</si>
  <si>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</si>
  <si>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</si>
  <si>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</si>
  <si>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</si>
  <si>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</si>
  <si>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</si>
  <si>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</si>
  <si>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</si>
  <si>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</si>
  <si>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</si>
  <si>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</si>
  <si>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</si>
  <si>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</si>
  <si>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</si>
  <si>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</si>
  <si>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</si>
  <si>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</si>
  <si>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</si>
  <si>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</si>
  <si>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</si>
  <si>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</si>
  <si>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</si>
  <si>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</si>
  <si>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</si>
  <si>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</si>
  <si>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</si>
  <si>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</si>
  <si>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</si>
  <si>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</si>
  <si>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</si>
  <si>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</si>
  <si>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</si>
  <si>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</si>
  <si>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</si>
  <si>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</si>
  <si>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</si>
  <si>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</si>
  <si>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</si>
  <si>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</si>
  <si>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</si>
  <si>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</si>
  <si>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</si>
  <si>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</si>
  <si>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</si>
  <si>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</si>
  <si>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</si>
  <si>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</si>
  <si>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</si>
  <si>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</si>
  <si>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</si>
  <si>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</si>
  <si>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</si>
  <si>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</si>
  <si>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</si>
  <si>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</si>
  <si>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</si>
  <si>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</si>
  <si>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</si>
  <si>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</si>
  <si>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</si>
  <si>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</si>
  <si>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</si>
  <si>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</si>
  <si>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</si>
  <si>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</si>
  <si>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</si>
  <si>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</si>
  <si>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</si>
  <si>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</si>
  <si>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</si>
  <si>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</si>
  <si>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</si>
  <si>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</si>
  <si>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</si>
  <si>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</si>
  <si>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</si>
  <si>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</si>
  <si>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</si>
  <si>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</si>
  <si>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</si>
  <si>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</si>
  <si>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</si>
  <si>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</si>
  <si>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</si>
  <si>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</si>
  <si>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</si>
  <si>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</si>
  <si>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</si>
  <si>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</si>
  <si>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</si>
  <si>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</si>
  <si>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</si>
  <si>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</si>
  <si>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</si>
  <si>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</si>
  <si>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</si>
  <si>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</si>
  <si>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</si>
  <si>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</si>
  <si>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</si>
  <si>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</si>
  <si>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</si>
  <si>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</si>
  <si>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</si>
  <si>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</si>
  <si>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</si>
  <si>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</si>
  <si>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</si>
  <si>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</si>
  <si>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</si>
  <si>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</si>
  <si>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</si>
  <si>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</si>
  <si>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</si>
  <si>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</si>
  <si>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</si>
  <si>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</si>
  <si>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</si>
  <si>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</si>
  <si>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</si>
  <si>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</si>
  <si>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</si>
  <si>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</si>
  <si>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</si>
  <si>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</si>
  <si>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</si>
  <si>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</si>
  <si>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</si>
  <si>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</si>
  <si>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</si>
  <si>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</si>
  <si>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</si>
  <si>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</si>
  <si>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</si>
  <si>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</si>
  <si>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</si>
  <si>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</si>
  <si>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</si>
  <si>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</si>
  <si>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</si>
  <si>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</si>
  <si>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</si>
  <si>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</si>
  <si>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</si>
  <si>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</si>
  <si>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</si>
  <si>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</si>
  <si>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</si>
  <si>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</si>
  <si>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</si>
  <si>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</si>
  <si>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</si>
  <si>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</si>
  <si>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</si>
  <si>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</si>
  <si>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</si>
  <si>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</si>
  <si>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</si>
  <si>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</si>
  <si>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</si>
  <si>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</si>
  <si>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</si>
  <si>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</si>
  <si>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</si>
  <si>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</si>
  <si>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</si>
  <si>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</si>
  <si>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</si>
  <si>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</si>
  <si>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</si>
  <si>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</si>
  <si>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</si>
  <si>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</si>
  <si>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</si>
  <si>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</si>
  <si>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</si>
  <si>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</si>
  <si>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</si>
  <si>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</si>
  <si>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</si>
  <si>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</si>
  <si>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</si>
  <si>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</si>
  <si>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</si>
  <si>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</si>
  <si>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</si>
  <si>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</si>
  <si>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</si>
  <si>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</si>
  <si>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</si>
  <si>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</si>
  <si>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</si>
  <si>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</si>
  <si>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</si>
  <si>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</si>
  <si>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</si>
  <si>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</si>
  <si>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</si>
  <si>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</si>
  <si>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</si>
  <si>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</si>
  <si>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</si>
  <si>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</si>
  <si>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</si>
  <si>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</si>
  <si>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</si>
  <si>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</si>
  <si>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</si>
  <si>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</si>
  <si>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</si>
  <si>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</si>
  <si>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</si>
  <si>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</si>
  <si>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</si>
  <si>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</si>
  <si>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</si>
  <si>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</si>
  <si>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</si>
  <si>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</si>
  <si>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</si>
  <si>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</si>
  <si>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</si>
  <si>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</si>
  <si>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</si>
  <si>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</si>
  <si>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</si>
  <si>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</si>
  <si>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</si>
  <si>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</si>
  <si>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</si>
  <si>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</si>
  <si>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</si>
  <si>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</si>
  <si>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</si>
  <si>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</si>
  <si>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</si>
  <si>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</si>
  <si>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</si>
  <si>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</si>
  <si>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</si>
  <si>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</si>
  <si>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</si>
  <si>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</si>
  <si>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</si>
  <si>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</si>
  <si>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</si>
  <si>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</si>
  <si>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</si>
  <si>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</si>
  <si>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</si>
  <si>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</si>
  <si>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</si>
  <si>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</si>
  <si>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</si>
  <si>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</si>
  <si>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</si>
  <si>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</si>
  <si>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</si>
  <si>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</si>
  <si>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</si>
  <si>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</si>
  <si>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</si>
  <si>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</si>
  <si>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</si>
  <si>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</si>
  <si>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</si>
  <si>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</si>
  <si>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</si>
  <si>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</si>
  <si>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</si>
  <si>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</si>
  <si>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</si>
  <si>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</si>
  <si>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</si>
  <si>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</si>
  <si>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</si>
  <si>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</si>
  <si>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</si>
  <si>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</si>
  <si>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</si>
  <si>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</si>
  <si>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</si>
  <si>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</si>
  <si>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</si>
  <si>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</si>
  <si>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</si>
  <si>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</si>
  <si>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</si>
  <si>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</si>
  <si>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</si>
  <si>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</si>
  <si>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</si>
  <si>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</si>
  <si>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</si>
  <si>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</si>
  <si>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</si>
  <si>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</si>
  <si>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</si>
  <si>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</si>
  <si>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</si>
  <si>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</si>
  <si>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</si>
  <si>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</si>
  <si>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</si>
  <si>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</si>
  <si>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</si>
  <si>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</si>
  <si>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</si>
  <si>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</si>
  <si>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</si>
  <si>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</si>
  <si>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</si>
  <si>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</si>
  <si>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</si>
  <si>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</si>
  <si>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</si>
  <si>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</si>
  <si>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</si>
  <si>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</si>
  <si>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</si>
  <si>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</si>
  <si>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</si>
  <si>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</si>
  <si>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</si>
  <si>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</si>
  <si>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</si>
  <si>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</si>
  <si>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</si>
  <si>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</si>
  <si>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</si>
  <si>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</si>
  <si>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</si>
  <si>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</si>
  <si>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</si>
  <si>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</si>
  <si>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</si>
  <si>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</si>
  <si>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</si>
  <si>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</si>
  <si>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</si>
  <si>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</si>
  <si>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</si>
  <si>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</si>
  <si>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</si>
  <si>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</si>
  <si>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</si>
  <si>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</si>
  <si>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</si>
  <si>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</si>
  <si>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</si>
  <si>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</si>
  <si>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</si>
  <si>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</si>
  <si>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</si>
  <si>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</si>
  <si>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</si>
  <si>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</si>
  <si>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</si>
  <si>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</si>
  <si>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</si>
  <si>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</si>
  <si>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</si>
  <si>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</si>
  <si>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</si>
  <si>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</si>
  <si>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</si>
  <si>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</si>
  <si>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</si>
  <si>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</si>
  <si>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</si>
  <si>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</si>
  <si>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</si>
  <si>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</si>
  <si>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</si>
  <si>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</si>
  <si>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</si>
  <si>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</si>
  <si>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</si>
  <si>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</si>
  <si>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</si>
  <si>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</si>
  <si>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</si>
  <si>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</si>
  <si>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</si>
  <si>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</si>
  <si>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</si>
  <si>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</si>
  <si>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</si>
  <si>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</si>
  <si>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</si>
  <si>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</si>
  <si>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</si>
  <si>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</si>
  <si>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</si>
  <si>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</si>
  <si>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</si>
  <si>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</si>
  <si>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</si>
  <si>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</si>
  <si>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</si>
  <si>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</si>
  <si>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</si>
  <si>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</si>
  <si>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</si>
  <si>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</si>
  <si>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</si>
  <si>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</si>
  <si>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</si>
  <si>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</si>
  <si>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</si>
  <si>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</si>
  <si>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</si>
  <si>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</si>
  <si>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</si>
  <si>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</si>
  <si>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</si>
  <si>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</si>
  <si>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</si>
  <si>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</si>
  <si>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</si>
  <si>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</si>
  <si>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</si>
  <si>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</si>
  <si>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</si>
  <si>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</si>
  <si>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</si>
  <si>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</si>
  <si>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</si>
  <si>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</si>
  <si>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</si>
  <si>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</si>
  <si>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</si>
  <si>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</si>
  <si>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</si>
  <si>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</si>
  <si>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</si>
  <si>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</si>
  <si>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</si>
  <si>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</si>
  <si>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</si>
  <si>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</si>
  <si>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</si>
  <si>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</si>
  <si>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</si>
  <si>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</si>
  <si>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</si>
  <si>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</si>
  <si>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</si>
  <si>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</si>
  <si>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</si>
  <si>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</si>
  <si>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</si>
  <si>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</si>
  <si>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</si>
  <si>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</si>
  <si>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</si>
  <si>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</si>
  <si>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</si>
  <si>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</si>
  <si>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</si>
  <si>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</si>
  <si>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</si>
  <si>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</si>
  <si>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</si>
  <si>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</si>
  <si>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</si>
  <si>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</si>
  <si>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</si>
  <si>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</si>
  <si>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</si>
  <si>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</si>
  <si>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</si>
  <si>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</si>
  <si>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</si>
  <si>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</si>
  <si>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</si>
  <si>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</si>
  <si>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</si>
  <si>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</si>
  <si>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</si>
  <si>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</si>
  <si>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</si>
  <si>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</si>
  <si>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</si>
  <si>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</si>
  <si>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</si>
  <si>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</si>
  <si>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</si>
  <si>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</si>
  <si>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</si>
  <si>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</si>
  <si>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</si>
  <si>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</si>
  <si>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</si>
  <si>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</si>
  <si>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</si>
  <si>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</si>
  <si>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</si>
  <si>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</si>
  <si>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</si>
  <si>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</si>
  <si>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</si>
  <si>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</si>
  <si>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</si>
  <si>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</si>
  <si>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</si>
  <si>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</si>
  <si>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</si>
  <si>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</si>
  <si>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</si>
  <si>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</si>
  <si>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</si>
  <si>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</si>
  <si>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</si>
  <si>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</si>
  <si>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</si>
  <si>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</si>
  <si>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</si>
  <si>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</si>
  <si>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</si>
  <si>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</si>
  <si>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</si>
  <si>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</si>
  <si>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</si>
  <si>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</si>
  <si>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</si>
  <si>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</si>
  <si>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</si>
  <si>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</si>
  <si>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</si>
  <si>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</si>
  <si>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</si>
  <si>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</si>
  <si>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</si>
  <si>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</si>
  <si>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</si>
  <si>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</si>
  <si>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</si>
  <si>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</si>
  <si>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</si>
  <si>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</si>
  <si>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</si>
  <si>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</si>
  <si>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</si>
  <si>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</si>
  <si>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</si>
  <si>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</si>
  <si>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</si>
  <si>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</si>
  <si>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</si>
  <si>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</si>
  <si>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</si>
  <si>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</si>
  <si>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</si>
  <si>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</si>
  <si>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</si>
  <si>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</si>
  <si>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</si>
  <si>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</si>
  <si>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</si>
  <si>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</si>
  <si>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</si>
  <si>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</si>
  <si>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</si>
  <si>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</si>
  <si>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</si>
  <si>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</si>
  <si>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</si>
  <si>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</si>
  <si>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</si>
  <si>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</si>
  <si>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</si>
  <si>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</si>
  <si>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</si>
  <si>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</si>
  <si>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</si>
  <si>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</si>
  <si>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</si>
  <si>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</si>
  <si>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</si>
  <si>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</si>
  <si>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</si>
  <si>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</si>
  <si>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</si>
  <si>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</si>
  <si>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</si>
  <si>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</si>
  <si>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</si>
  <si>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</si>
  <si>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</si>
  <si>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</si>
  <si>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</si>
  <si>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</si>
  <si>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</si>
  <si>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</si>
  <si>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</si>
  <si>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</si>
  <si>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</si>
  <si>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</si>
  <si>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</si>
  <si>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</si>
  <si>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</si>
  <si>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</si>
  <si>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</si>
  <si>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</si>
  <si>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</si>
  <si>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</si>
  <si>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</si>
  <si>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</si>
  <si>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</si>
  <si>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</si>
  <si>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</si>
  <si>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</si>
  <si>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</si>
  <si>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</si>
  <si>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</si>
  <si>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</si>
  <si>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</si>
  <si>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</si>
  <si>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</si>
  <si>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</si>
  <si>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</si>
  <si>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</si>
  <si>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</si>
  <si>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</si>
  <si>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</si>
  <si>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</si>
  <si>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</si>
  <si>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</si>
  <si>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</si>
  <si>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</si>
  <si>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</si>
  <si>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</si>
  <si>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</si>
  <si>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</si>
  <si>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</si>
  <si>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</si>
  <si>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</si>
  <si>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</si>
  <si>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</si>
  <si>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</si>
  <si>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</si>
  <si>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</si>
  <si>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</si>
  <si>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</si>
  <si>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</si>
  <si>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</si>
  <si>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</si>
  <si>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</si>
  <si>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</si>
  <si>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</si>
  <si>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</si>
  <si>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</si>
  <si>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</si>
  <si>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</si>
  <si>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</si>
  <si>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</si>
  <si>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</si>
  <si>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</si>
  <si>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</si>
  <si>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</si>
  <si>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</si>
  <si>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</si>
  <si>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</si>
  <si>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</si>
  <si>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</si>
  <si>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</si>
  <si>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</si>
  <si>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</si>
  <si>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</si>
  <si>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</si>
  <si>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</si>
  <si>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</si>
  <si>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</si>
  <si>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</si>
  <si>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</si>
  <si>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</si>
  <si>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</si>
  <si>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</si>
  <si>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</si>
  <si>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</si>
  <si>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</si>
  <si>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</si>
  <si>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</si>
  <si>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</si>
  <si>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</si>
  <si>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</si>
  <si>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</si>
  <si>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</si>
  <si>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</si>
  <si>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</si>
  <si>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</si>
  <si>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</si>
  <si>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</si>
  <si>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</si>
  <si>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</si>
  <si>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</si>
  <si>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</si>
  <si>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</si>
  <si>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</si>
  <si>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</si>
  <si>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</si>
  <si>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</si>
  <si>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</si>
  <si>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</si>
  <si>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</si>
  <si>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</si>
  <si>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</si>
  <si>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</si>
  <si>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</si>
  <si>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</si>
  <si>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</si>
  <si>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</si>
  <si>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</si>
  <si>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</si>
  <si>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</si>
  <si>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</si>
  <si>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</si>
  <si>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</si>
  <si>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</si>
  <si>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</si>
  <si>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</si>
  <si>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</si>
  <si>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</si>
  <si>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</si>
  <si>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</si>
  <si>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</si>
  <si>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</si>
  <si>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</si>
  <si>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</si>
  <si>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</si>
  <si>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</si>
  <si>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</si>
  <si>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</si>
  <si>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</si>
  <si>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</si>
  <si>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</si>
  <si>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</si>
  <si>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</si>
  <si>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</si>
  <si>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</si>
  <si>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</si>
  <si>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</si>
  <si>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</si>
  <si>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</si>
  <si>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</si>
  <si>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</si>
  <si>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</si>
  <si>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</si>
  <si>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</si>
  <si>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</si>
  <si>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</si>
  <si>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</si>
  <si>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</si>
  <si>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</si>
  <si>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</si>
  <si>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</si>
  <si>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</si>
  <si>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</si>
  <si>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</si>
  <si>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</si>
  <si>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</si>
  <si>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</si>
  <si>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</si>
  <si>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</si>
  <si>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</si>
  <si>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</si>
  <si>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</si>
  <si>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</si>
  <si>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</si>
  <si>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</si>
  <si>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</si>
  <si>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</si>
  <si>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</si>
  <si>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</si>
  <si>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</si>
  <si>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</si>
  <si>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</si>
  <si>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</si>
  <si>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</si>
  <si>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</si>
  <si>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</si>
  <si>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</si>
  <si>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</si>
  <si>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</si>
  <si>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</si>
  <si>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</si>
  <si>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</si>
  <si>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</si>
  <si>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</si>
  <si>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</si>
  <si>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</si>
  <si>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</si>
  <si>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</si>
  <si>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</si>
  <si>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</si>
  <si>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</si>
  <si>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</si>
  <si>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</si>
  <si>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</si>
  <si>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</si>
  <si>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</si>
  <si>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</si>
  <si>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</si>
  <si>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</si>
  <si>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</si>
  <si>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</si>
  <si>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</si>
  <si>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</si>
  <si>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</si>
  <si>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</si>
  <si>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</si>
  <si>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</si>
  <si>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</si>
  <si>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</si>
  <si>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</si>
  <si>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</si>
  <si>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</si>
  <si>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</si>
  <si>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</si>
  <si>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</si>
  <si>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</si>
  <si>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</si>
  <si>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</si>
  <si>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</si>
  <si>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</si>
  <si>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</si>
  <si>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</si>
  <si>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</si>
  <si>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</si>
  <si>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</si>
  <si>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</si>
  <si>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</si>
  <si>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</si>
  <si>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</si>
  <si>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</si>
  <si>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</si>
  <si>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</si>
  <si>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</si>
  <si>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</si>
  <si>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</si>
  <si>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</si>
  <si>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</si>
  <si>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</si>
  <si>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</si>
  <si>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</si>
  <si>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</si>
  <si>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</si>
  <si>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</si>
  <si>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</si>
  <si>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</si>
  <si>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</si>
  <si>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</si>
  <si>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</si>
  <si>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</si>
  <si>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</si>
  <si>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</si>
  <si>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</si>
  <si>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</si>
  <si>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</si>
  <si>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</si>
  <si>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</si>
  <si>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</si>
  <si>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</si>
  <si>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</si>
  <si>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</si>
  <si>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</si>
  <si>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</si>
  <si>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</si>
  <si>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</si>
  <si>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</si>
  <si>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</si>
  <si>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</si>
  <si>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</si>
  <si>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</si>
  <si>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</si>
  <si>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</si>
  <si>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</si>
  <si>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</si>
  <si>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</si>
  <si>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</si>
  <si>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</si>
  <si>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</si>
  <si>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</si>
  <si>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</si>
  <si>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</si>
  <si>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</si>
  <si>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</si>
  <si>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</si>
  <si>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</si>
  <si>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</si>
  <si>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</si>
  <si>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</si>
  <si>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</si>
  <si>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</si>
  <si>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</si>
  <si>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</si>
  <si>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</si>
  <si>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</si>
  <si>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</si>
  <si>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</si>
  <si>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</si>
  <si>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</si>
  <si>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</si>
  <si>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</si>
  <si>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</si>
  <si>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</si>
  <si>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</si>
  <si>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</si>
  <si>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</si>
  <si>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</si>
  <si>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</si>
  <si>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</si>
  <si>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</si>
  <si>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</si>
  <si>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</si>
  <si>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</si>
  <si>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</si>
  <si>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</si>
  <si>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</si>
  <si>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</si>
  <si>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</si>
  <si>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</si>
  <si>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</si>
  <si>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</si>
  <si>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</si>
  <si>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</si>
  <si>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</si>
  <si>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</si>
  <si>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</si>
  <si>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</si>
  <si>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</si>
  <si>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</si>
  <si>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</si>
  <si>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</si>
  <si>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</si>
  <si>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</si>
  <si>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</si>
  <si>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</si>
  <si>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</si>
  <si>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</si>
  <si>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</si>
  <si>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</si>
  <si>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</si>
  <si>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</si>
  <si>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</si>
  <si>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</si>
  <si>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</si>
  <si>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</si>
  <si>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</si>
  <si>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</si>
  <si>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</si>
  <si>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</si>
  <si>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</si>
  <si>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</si>
  <si>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</si>
  <si>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</si>
  <si>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</si>
  <si>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</si>
  <si>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</si>
  <si>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</si>
  <si>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</si>
  <si>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</si>
  <si>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</si>
  <si>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</si>
  <si>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</si>
  <si>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</si>
  <si>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</si>
  <si>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</si>
  <si>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</si>
  <si>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</si>
  <si>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</si>
  <si>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</si>
  <si>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</si>
  <si>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</si>
  <si>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</si>
  <si>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</si>
  <si>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</si>
  <si>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</si>
  <si>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</si>
  <si>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</si>
  <si>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</si>
  <si>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</si>
  <si>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</si>
  <si>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</si>
  <si>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</si>
  <si>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</si>
  <si>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</si>
  <si>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</si>
  <si>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</si>
  <si>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</si>
  <si>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</si>
  <si>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</si>
  <si>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</si>
  <si>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</si>
  <si>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</si>
  <si>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</si>
  <si>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</si>
  <si>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</si>
  <si>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</si>
  <si>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</si>
  <si>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</si>
  <si>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</si>
  <si>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</si>
  <si>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</si>
  <si>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</si>
  <si>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</si>
  <si>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</si>
  <si>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</si>
  <si>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</si>
  <si>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</si>
  <si>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</si>
  <si>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</si>
  <si>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</si>
  <si>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</si>
  <si>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</si>
  <si>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</si>
  <si>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</si>
  <si>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</si>
  <si>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</si>
  <si>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</si>
  <si>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</si>
  <si>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</si>
  <si>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</si>
  <si>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</si>
  <si>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</si>
  <si>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</si>
  <si>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</si>
  <si>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</si>
  <si>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</si>
  <si>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</si>
  <si>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</si>
  <si>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</si>
  <si>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</si>
  <si>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</si>
  <si>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</si>
  <si>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</si>
  <si>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</si>
  <si>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</si>
  <si>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</si>
  <si>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</si>
  <si>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</si>
  <si>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</si>
  <si>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</si>
  <si>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</si>
  <si>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</si>
  <si>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</si>
  <si>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</si>
  <si>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</si>
  <si>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</si>
  <si>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</si>
  <si>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</si>
  <si>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</si>
  <si>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</si>
  <si>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</si>
  <si>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</si>
  <si>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</si>
  <si>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</si>
  <si>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</si>
  <si>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</si>
  <si>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</si>
  <si>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</si>
  <si>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</si>
  <si>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</si>
  <si>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</si>
  <si>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</si>
  <si>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</si>
  <si>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</si>
  <si>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</si>
  <si>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</si>
  <si>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</si>
  <si>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</si>
  <si>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</si>
  <si>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</si>
  <si>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</si>
  <si>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</si>
  <si>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</si>
  <si>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</si>
  <si>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</si>
  <si>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</si>
  <si>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</si>
  <si>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</si>
  <si>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</si>
  <si>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</si>
  <si>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</si>
  <si>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</si>
  <si>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</si>
  <si>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</si>
  <si>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</si>
  <si>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</si>
  <si>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</si>
  <si>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</si>
  <si>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</si>
  <si>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</si>
  <si>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</si>
  <si>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</si>
  <si>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</si>
  <si>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</si>
  <si>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</si>
  <si>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</si>
  <si>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</si>
  <si>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</si>
  <si>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</si>
  <si>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</si>
  <si>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</si>
  <si>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</si>
  <si>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</si>
  <si>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</si>
  <si>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</si>
  <si>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</si>
  <si>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</si>
  <si>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</si>
  <si>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</si>
  <si>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</si>
  <si>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</si>
  <si>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</si>
  <si>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</si>
  <si>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</si>
  <si>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</si>
  <si>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</si>
  <si>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</si>
  <si>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</si>
  <si>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</si>
  <si>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</si>
  <si>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</si>
  <si>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</si>
  <si>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</si>
  <si>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</si>
  <si>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</si>
  <si>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</si>
  <si>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</si>
  <si>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</si>
  <si>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</si>
  <si>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</si>
  <si>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</si>
  <si>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</si>
  <si>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</si>
  <si>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</si>
  <si>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</si>
  <si>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</si>
  <si>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</si>
  <si>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</si>
  <si>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</si>
  <si>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</si>
  <si>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</si>
  <si>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</si>
  <si>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</si>
  <si>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</si>
  <si>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</si>
  <si>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</si>
  <si>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</si>
  <si>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</si>
  <si>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</si>
  <si>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</si>
  <si>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</si>
  <si>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</si>
  <si>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</si>
  <si>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</si>
  <si>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</si>
  <si>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</si>
  <si>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</si>
  <si>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</si>
  <si>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</si>
  <si>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</si>
  <si>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</si>
  <si>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</si>
  <si>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</si>
  <si>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</si>
  <si>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</si>
  <si>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</si>
  <si>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</si>
  <si>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</si>
  <si>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</si>
  <si>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</si>
  <si>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</si>
  <si>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</si>
  <si>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</si>
  <si>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</si>
  <si>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</si>
  <si>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</si>
  <si>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</si>
  <si>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</si>
  <si>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</si>
  <si>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</si>
  <si>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</si>
  <si>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</si>
  <si>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</si>
  <si>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</si>
  <si>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</si>
  <si>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</si>
  <si>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</si>
  <si>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</si>
  <si>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</si>
  <si>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</si>
  <si>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</si>
  <si>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</si>
  <si>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</si>
  <si>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</si>
  <si>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</si>
  <si>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</si>
  <si>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</si>
  <si>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</si>
  <si>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</si>
  <si>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</si>
  <si>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</si>
  <si>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</si>
  <si>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</si>
  <si>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</si>
  <si>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</si>
  <si>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</si>
  <si>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</si>
  <si>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</si>
  <si>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</si>
  <si>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</si>
  <si>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</si>
  <si>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</si>
  <si>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</si>
  <si>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</si>
  <si>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</si>
  <si>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</si>
  <si>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</si>
  <si>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</si>
  <si>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</si>
  <si>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</si>
  <si>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</si>
  <si>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</si>
  <si>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</si>
  <si>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</si>
  <si>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</si>
  <si>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</si>
  <si>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</si>
  <si>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</si>
  <si>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</si>
  <si>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</si>
  <si>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</si>
  <si>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</si>
  <si>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</si>
  <si>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</si>
  <si>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</si>
  <si>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</si>
  <si>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</si>
  <si>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</si>
  <si>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</si>
  <si>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</si>
  <si>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</si>
  <si>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</si>
  <si>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</si>
  <si>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</si>
  <si>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</si>
  <si>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</si>
  <si>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</si>
  <si>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</si>
  <si>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</si>
  <si>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</si>
  <si>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</si>
  <si>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</si>
  <si>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</si>
  <si>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</si>
  <si>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</si>
  <si>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</si>
  <si>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</si>
  <si>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</si>
  <si>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</si>
  <si>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</si>
  <si>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</si>
  <si>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</si>
  <si>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</si>
  <si>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</si>
  <si>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</si>
  <si>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</si>
  <si>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</si>
  <si>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</si>
  <si>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</si>
  <si>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</si>
  <si>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</si>
  <si>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</si>
  <si>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</si>
  <si>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</si>
  <si>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</si>
  <si>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</si>
  <si>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</si>
  <si>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</si>
  <si>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</si>
  <si>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</si>
  <si>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</si>
  <si>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</si>
  <si>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</si>
  <si>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</si>
  <si>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</si>
  <si>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</si>
  <si>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</si>
  <si>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</si>
  <si>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</si>
  <si>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</si>
  <si>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</si>
  <si>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</si>
  <si>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</si>
  <si>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</si>
  <si>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</si>
  <si>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</si>
  <si>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</si>
  <si>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</si>
  <si>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</si>
  <si>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</si>
  <si>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</si>
  <si>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</si>
  <si>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</si>
  <si>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</si>
  <si>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</si>
  <si>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</si>
  <si>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</si>
  <si>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</si>
  <si>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</si>
  <si>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</si>
  <si>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</si>
  <si>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</si>
  <si>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</si>
  <si>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</si>
  <si>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</si>
  <si>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</si>
  <si>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</si>
  <si>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</si>
  <si>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</si>
  <si>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</si>
  <si>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</si>
  <si>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</si>
  <si>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</si>
  <si>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</si>
  <si>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</si>
  <si>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</si>
  <si>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</si>
  <si>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</si>
  <si>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</si>
  <si>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</si>
  <si>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</si>
  <si>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</si>
  <si>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</si>
  <si>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</si>
  <si>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</si>
  <si>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</si>
  <si>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</si>
  <si>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</si>
  <si>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</si>
  <si>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</si>
  <si>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</si>
  <si>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</si>
  <si>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</si>
  <si>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</si>
  <si>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</si>
  <si>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</si>
  <si>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</si>
  <si>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</si>
  <si>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</si>
  <si>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</si>
  <si>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</si>
  <si>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</si>
  <si>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</si>
  <si>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</si>
  <si>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</si>
  <si>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</si>
  <si>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</si>
  <si>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</si>
  <si>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</si>
  <si>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</si>
  <si>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</si>
  <si>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</si>
  <si>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</si>
  <si>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</si>
  <si>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</si>
  <si>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</si>
  <si>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</si>
  <si>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</si>
  <si>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</si>
  <si>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</si>
  <si>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</si>
  <si>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</si>
  <si>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</si>
  <si>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</si>
  <si>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</si>
  <si>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</si>
  <si>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</si>
  <si>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</si>
  <si>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</si>
  <si>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</si>
  <si>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</si>
  <si>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</si>
  <si>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</si>
  <si>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</si>
  <si>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</si>
  <si>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</si>
  <si>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</si>
  <si>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</si>
  <si>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</si>
  <si>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</si>
  <si>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</si>
  <si>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</si>
  <si>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</si>
  <si>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</si>
  <si>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</si>
  <si>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</si>
  <si>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</si>
  <si>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</si>
  <si>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</si>
  <si>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</si>
  <si>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</si>
  <si>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</si>
  <si>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</si>
  <si>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</si>
  <si>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</si>
  <si>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</si>
  <si>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</si>
  <si>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</si>
  <si>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</si>
  <si>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</si>
  <si>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</si>
  <si>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</si>
  <si>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</si>
  <si>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</si>
  <si>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</si>
  <si>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</si>
  <si>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</si>
  <si>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</si>
  <si>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</si>
  <si>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</si>
  <si>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</si>
  <si>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</si>
  <si>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</si>
  <si>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</si>
  <si>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</si>
  <si>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</si>
  <si>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</si>
  <si>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</si>
  <si>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</si>
  <si>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</si>
  <si>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</si>
  <si>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</si>
  <si>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</si>
  <si>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</si>
  <si>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</si>
  <si>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</si>
  <si>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</si>
  <si>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</si>
  <si>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</si>
  <si>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</si>
  <si>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</si>
  <si>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</si>
  <si>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</si>
  <si>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</si>
  <si>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</si>
  <si>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</si>
  <si>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</si>
  <si>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</si>
  <si>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</si>
  <si>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</si>
  <si>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</si>
  <si>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</si>
  <si>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</si>
  <si>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</si>
  <si>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</si>
  <si>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</si>
  <si>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</si>
  <si>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</si>
  <si>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</si>
  <si>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</si>
  <si>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</si>
  <si>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</si>
  <si>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</si>
  <si>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</si>
  <si>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</si>
  <si>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</si>
  <si>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</si>
  <si>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</si>
  <si>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</si>
  <si>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</si>
  <si>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</si>
  <si>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</si>
  <si>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</si>
  <si>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</si>
  <si>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</si>
  <si>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</si>
  <si>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</si>
  <si>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</si>
  <si>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</si>
  <si>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</si>
  <si>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</si>
  <si>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</si>
  <si>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</si>
  <si>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</si>
  <si>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</si>
  <si>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</si>
  <si>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</si>
  <si>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</si>
  <si>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</si>
  <si>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</si>
  <si>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</si>
  <si>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</si>
  <si>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</si>
  <si>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</si>
  <si>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</si>
  <si>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</si>
  <si>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</si>
  <si>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</si>
  <si>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</si>
  <si>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</si>
  <si>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</si>
  <si>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</si>
  <si>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</si>
  <si>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</si>
  <si>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</si>
  <si>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</si>
  <si>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</si>
  <si>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</si>
  <si>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</si>
  <si>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</si>
  <si>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</si>
  <si>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</si>
  <si>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</si>
  <si>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</si>
  <si>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</si>
  <si>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</si>
  <si>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</si>
  <si>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</si>
  <si>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</si>
  <si>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</si>
  <si>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</si>
  <si>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</si>
  <si>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</si>
  <si>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</si>
  <si>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</si>
  <si>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</si>
  <si>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</si>
  <si>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</si>
  <si>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</si>
  <si>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</si>
  <si>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</si>
  <si>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</si>
  <si>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</si>
  <si>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</si>
  <si>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</si>
  <si>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</si>
  <si>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</si>
  <si>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</si>
  <si>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</si>
  <si>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</si>
  <si>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</si>
  <si>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</si>
  <si>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</si>
  <si>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</si>
  <si>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</si>
  <si>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</si>
  <si>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</si>
  <si>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</si>
  <si>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</si>
  <si>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</si>
  <si>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</si>
  <si>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</si>
  <si>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</si>
  <si>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</si>
  <si>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</si>
  <si>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</si>
  <si>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</si>
  <si>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</si>
  <si>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</si>
  <si>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</si>
  <si>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</si>
  <si>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</si>
  <si>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</si>
  <si>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</si>
  <si>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</si>
  <si>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</si>
  <si>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</si>
  <si>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</si>
  <si>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</si>
  <si>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</si>
  <si>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</si>
  <si>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</si>
  <si>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</si>
  <si>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</si>
  <si>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</si>
  <si>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</si>
  <si>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</si>
  <si>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</si>
  <si>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</si>
  <si>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</si>
  <si>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</si>
  <si>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</si>
  <si>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</si>
  <si>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</si>
  <si>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</si>
  <si>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</si>
  <si>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</si>
  <si>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</si>
  <si>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</si>
  <si>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</si>
  <si>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</si>
  <si>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</si>
  <si>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</si>
  <si>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</si>
  <si>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</si>
  <si>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</si>
  <si>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</si>
  <si>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</si>
  <si>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</si>
  <si>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</si>
  <si>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</si>
  <si>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</si>
  <si>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</si>
  <si>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</si>
  <si>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</si>
  <si>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</si>
  <si>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</si>
  <si>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</si>
  <si>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</si>
  <si>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</si>
  <si>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</si>
  <si>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</si>
  <si>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</si>
  <si>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</si>
  <si>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</si>
  <si>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</si>
  <si>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</si>
  <si>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</si>
  <si>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</si>
  <si>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</si>
  <si>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</si>
  <si>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</si>
  <si>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</si>
  <si>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</si>
  <si>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</si>
  <si>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</si>
  <si>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</si>
  <si>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</si>
  <si>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</si>
  <si>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</si>
  <si>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</si>
  <si>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</si>
  <si>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</si>
  <si>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</si>
  <si>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</si>
  <si>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</si>
  <si>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</si>
  <si>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</si>
  <si>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</si>
  <si>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</si>
  <si>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</si>
  <si>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</si>
  <si>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</si>
  <si>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</si>
  <si>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</si>
  <si>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</si>
  <si>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</si>
  <si>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</si>
  <si>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</si>
  <si>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</si>
  <si>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</si>
  <si>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</si>
  <si>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</si>
  <si>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</si>
  <si>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</si>
  <si>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</si>
  <si>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</si>
  <si>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</si>
  <si>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</si>
  <si>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</si>
  <si>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</si>
  <si>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</si>
  <si>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</si>
  <si>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</si>
  <si>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</si>
  <si>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</si>
  <si>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</si>
  <si>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</si>
  <si>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</si>
  <si>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</si>
  <si>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</si>
  <si>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</si>
  <si>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</si>
  <si>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</si>
  <si>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</si>
  <si>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</si>
  <si>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</si>
  <si>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</si>
  <si>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</si>
  <si>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</si>
  <si>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</si>
  <si>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</si>
  <si>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</si>
  <si>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</si>
  <si>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</si>
  <si>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</si>
  <si>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</si>
  <si>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</si>
  <si>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</si>
  <si>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</si>
  <si>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</si>
  <si>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</si>
  <si>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</si>
  <si>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</si>
  <si>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</si>
  <si>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</si>
  <si>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</si>
  <si>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</si>
  <si>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</si>
  <si>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</si>
  <si>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</si>
  <si>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</si>
  <si>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</si>
  <si>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</si>
  <si>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</si>
  <si>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</si>
  <si>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</si>
  <si>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</si>
  <si>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</si>
  <si>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</si>
  <si>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</si>
  <si>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</si>
  <si>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</si>
  <si>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</si>
  <si>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</si>
  <si>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</si>
  <si>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</si>
  <si>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</si>
  <si>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</si>
  <si>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</si>
  <si>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</si>
  <si>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</si>
  <si>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</si>
  <si>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</si>
  <si>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</si>
  <si>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</si>
  <si>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</si>
  <si>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</si>
  <si>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</si>
  <si>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</si>
  <si>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</si>
  <si>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</si>
  <si>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</si>
  <si>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</si>
  <si>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</si>
  <si>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</si>
  <si>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</si>
  <si>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</si>
  <si>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</si>
  <si>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</si>
  <si>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</si>
  <si>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</si>
  <si>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</si>
  <si>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</si>
  <si>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</si>
  <si>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</si>
  <si>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</si>
  <si>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</si>
  <si>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</si>
  <si>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</si>
  <si>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</si>
  <si>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</si>
  <si>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</si>
  <si>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</si>
  <si>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</si>
  <si>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</si>
  <si>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</si>
  <si>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</si>
  <si>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</si>
  <si>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</si>
  <si>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</si>
  <si>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</si>
  <si>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</si>
  <si>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</si>
  <si>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</si>
  <si>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</si>
  <si>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</si>
  <si>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</si>
  <si>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</si>
  <si>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</si>
  <si>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</si>
  <si>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</si>
  <si>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</si>
  <si>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</si>
  <si>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</si>
  <si>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</si>
  <si>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</si>
  <si>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</si>
  <si>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</si>
  <si>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</si>
  <si>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</si>
  <si>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</si>
  <si>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</si>
  <si>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</si>
  <si>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</si>
  <si>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</si>
  <si>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</si>
  <si>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</si>
  <si>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</si>
  <si>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</si>
  <si>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</si>
  <si>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</si>
  <si>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</si>
  <si>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</si>
  <si>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</si>
  <si>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</si>
  <si>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</si>
  <si>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</si>
  <si>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</si>
  <si>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</si>
  <si>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</si>
  <si>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</si>
  <si>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</si>
  <si>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</si>
  <si>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</si>
  <si>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</si>
  <si>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</si>
  <si>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</si>
  <si>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</si>
  <si>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</si>
  <si>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</si>
  <si>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</si>
  <si>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</si>
  <si>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</si>
  <si>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</si>
  <si>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</si>
  <si>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</si>
  <si>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</si>
  <si>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</si>
  <si>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</si>
  <si>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</si>
  <si>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</si>
  <si>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</si>
  <si>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</si>
  <si>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</si>
  <si>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</si>
  <si>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</si>
  <si>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</si>
  <si>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</si>
  <si>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</si>
  <si>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</si>
  <si>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</si>
  <si>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</si>
  <si>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</si>
  <si>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</si>
  <si>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</si>
  <si>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</si>
  <si>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</si>
  <si>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</si>
  <si>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</si>
  <si>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</si>
  <si>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</si>
  <si>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</si>
  <si>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</si>
  <si>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</si>
  <si>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</si>
  <si>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</si>
  <si>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</si>
  <si>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</si>
  <si>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</si>
  <si>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</si>
  <si>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</si>
  <si>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</si>
  <si>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</si>
  <si>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</si>
  <si>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</si>
  <si>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</si>
  <si>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</si>
  <si>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</si>
  <si>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</si>
  <si>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</si>
  <si>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</si>
  <si>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</si>
  <si>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</si>
  <si>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</si>
  <si>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</si>
  <si>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</si>
  <si>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</si>
  <si>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</si>
  <si>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</si>
  <si>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</si>
  <si>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</si>
  <si>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</si>
  <si>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</si>
  <si>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</si>
  <si>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</si>
  <si>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</si>
  <si>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</si>
  <si>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</si>
  <si>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</si>
  <si>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</si>
  <si>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</si>
  <si>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</si>
  <si>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</si>
  <si>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</si>
  <si>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</si>
  <si>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</si>
  <si>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</si>
  <si>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</si>
  <si>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</si>
  <si>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</si>
  <si>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</si>
  <si>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</si>
  <si>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</si>
  <si>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</si>
  <si>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</si>
  <si>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</si>
  <si>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</si>
  <si>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</si>
  <si>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</si>
  <si>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</si>
  <si>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</si>
  <si>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</si>
  <si>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</si>
  <si>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</si>
  <si>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</si>
  <si>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</si>
  <si>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</si>
  <si>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</si>
  <si>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</si>
  <si>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</si>
  <si>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</si>
  <si>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</si>
  <si>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</si>
  <si>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</si>
  <si>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</si>
  <si>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</si>
  <si>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</si>
  <si>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</si>
  <si>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</si>
  <si>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</si>
  <si>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</si>
  <si>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</si>
  <si>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</si>
  <si>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</si>
  <si>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</si>
  <si>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</si>
  <si>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</si>
  <si>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</si>
  <si>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</si>
  <si>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</si>
  <si>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</si>
  <si>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</si>
  <si>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</si>
  <si>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</si>
  <si>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</si>
  <si>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</si>
  <si>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</si>
  <si>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</si>
  <si>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</si>
  <si>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</si>
  <si>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</si>
  <si>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</si>
  <si>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</si>
  <si>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</si>
  <si>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</si>
  <si>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</si>
  <si>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</si>
  <si>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</si>
  <si>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</si>
  <si>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</si>
  <si>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</si>
  <si>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</si>
  <si>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</si>
  <si>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</si>
  <si>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</si>
  <si>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</si>
  <si>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</si>
  <si>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</si>
  <si>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</si>
  <si>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</si>
  <si>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</si>
  <si>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</si>
  <si>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</si>
  <si>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</si>
  <si>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</si>
  <si>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</si>
  <si>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</si>
  <si>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</si>
  <si>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</si>
  <si>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</si>
  <si>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</si>
  <si>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</si>
  <si>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</si>
  <si>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</si>
  <si>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</si>
  <si>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</si>
  <si>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</si>
  <si>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</si>
  <si>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</si>
  <si>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</si>
  <si>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</si>
  <si>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</si>
  <si>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</si>
  <si>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</si>
  <si>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</si>
  <si>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</si>
  <si>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</si>
  <si>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</si>
  <si>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</si>
  <si>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</si>
  <si>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</si>
  <si>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</si>
  <si>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</si>
  <si>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</si>
  <si>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</si>
  <si>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</si>
  <si>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</si>
  <si>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</si>
  <si>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</si>
  <si>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</si>
  <si>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</si>
  <si>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</si>
  <si>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</si>
  <si>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</si>
  <si>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</si>
  <si>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</si>
  <si>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</si>
  <si>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</si>
  <si>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</si>
  <si>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</si>
  <si>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</si>
  <si>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</si>
  <si>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</si>
  <si>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</si>
  <si>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</si>
  <si>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</si>
  <si>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</si>
  <si>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</si>
  <si>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</si>
  <si>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</si>
  <si>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</si>
  <si>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</si>
  <si>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</si>
  <si>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</si>
  <si>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</si>
  <si>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</si>
  <si>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</si>
  <si>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</si>
  <si>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</si>
  <si>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</si>
  <si>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</si>
  <si>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</si>
  <si>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</si>
  <si>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</si>
  <si>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</si>
  <si>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</si>
  <si>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</si>
  <si>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</si>
  <si>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</si>
  <si>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</si>
  <si>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</si>
  <si>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</si>
  <si>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</si>
  <si>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</si>
  <si>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</si>
  <si>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</si>
  <si>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</si>
  <si>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</si>
  <si>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</si>
  <si>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</si>
  <si>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</si>
  <si>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</si>
  <si>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</si>
  <si>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</si>
  <si>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</si>
  <si>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</si>
  <si>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</si>
  <si>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</si>
  <si>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</si>
  <si>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</si>
  <si>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</si>
  <si>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</si>
  <si>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</si>
  <si>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</si>
  <si>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</si>
  <si>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</si>
  <si>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</si>
  <si>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</si>
  <si>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</si>
  <si>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</si>
  <si>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</si>
  <si>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</si>
  <si>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</si>
  <si>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</si>
  <si>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</si>
  <si>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</si>
  <si>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</si>
  <si>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</si>
  <si>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</si>
  <si>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</si>
  <si>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</si>
  <si>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</si>
  <si>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</si>
  <si>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</si>
  <si>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</si>
  <si>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</si>
  <si>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</si>
  <si>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</si>
  <si>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</si>
  <si>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</si>
  <si>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</si>
  <si>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</si>
  <si>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</si>
  <si>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</si>
  <si>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</si>
  <si>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</si>
  <si>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</si>
  <si>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</si>
  <si>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</si>
  <si>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</si>
  <si>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</si>
  <si>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</si>
  <si>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</si>
  <si>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</si>
  <si>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</si>
  <si>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</si>
  <si>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</si>
  <si>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</si>
  <si>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</si>
  <si>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</si>
  <si>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</si>
  <si>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</si>
  <si>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</si>
  <si>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</si>
  <si>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</si>
  <si>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</si>
  <si>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</si>
  <si>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</si>
  <si>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</si>
  <si>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</si>
  <si>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</si>
  <si>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</si>
  <si>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</si>
  <si>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</si>
  <si>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</si>
  <si>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</si>
  <si>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</si>
  <si>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</si>
  <si>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</si>
  <si>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</si>
  <si>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</si>
  <si>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</si>
  <si>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</si>
  <si>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</si>
  <si>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</si>
  <si>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</si>
  <si>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</si>
  <si>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</si>
  <si>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</si>
  <si>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</si>
  <si>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</si>
  <si>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</si>
  <si>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</si>
  <si>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</si>
  <si>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</si>
  <si>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</si>
  <si>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</si>
  <si>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</si>
  <si>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</si>
  <si>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</si>
  <si>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</si>
  <si>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</si>
  <si>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</si>
  <si>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</si>
  <si>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</si>
  <si>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</si>
  <si>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</si>
  <si>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</si>
  <si>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</si>
  <si>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</si>
  <si>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</si>
  <si>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</si>
  <si>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</si>
  <si>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</si>
  <si>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</si>
  <si>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</si>
  <si>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</si>
  <si>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</si>
  <si>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</si>
  <si>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</si>
  <si>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</si>
  <si>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</si>
  <si>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</si>
  <si>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</si>
  <si>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</si>
  <si>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</si>
  <si>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</si>
  <si>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</si>
  <si>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</si>
  <si>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</si>
  <si>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</si>
  <si>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</si>
  <si>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</si>
  <si>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</si>
  <si>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</si>
  <si>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</si>
  <si>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</si>
  <si>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</si>
  <si>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</si>
  <si>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</si>
  <si>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</si>
  <si>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</si>
  <si>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</si>
  <si>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</si>
  <si>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</si>
  <si>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</si>
  <si>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</si>
  <si>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</si>
  <si>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</si>
  <si>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</si>
  <si>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</si>
  <si>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</si>
  <si>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</si>
  <si>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</si>
  <si>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</si>
  <si>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</si>
  <si>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</si>
  <si>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</si>
  <si>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</si>
  <si>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</si>
  <si>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</si>
  <si>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</si>
  <si>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</si>
  <si>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</si>
  <si>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</si>
  <si>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</si>
  <si>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</si>
  <si>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</si>
  <si>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</si>
  <si>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</si>
  <si>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</si>
  <si>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</si>
  <si>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</si>
  <si>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</si>
  <si>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</si>
  <si>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</si>
  <si>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</si>
  <si>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</si>
  <si>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</si>
  <si>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</si>
  <si>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</si>
  <si>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</si>
  <si>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</si>
  <si>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</si>
  <si>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</si>
  <si>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</si>
  <si>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</si>
  <si>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</si>
  <si>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</si>
  <si>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</si>
  <si>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</si>
  <si>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</si>
  <si>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</si>
  <si>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</si>
  <si>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</si>
  <si>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</si>
  <si>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</si>
  <si>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</si>
  <si>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</si>
  <si>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</si>
  <si>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</si>
  <si>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</si>
  <si>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</si>
  <si>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</si>
  <si>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</si>
  <si>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</si>
  <si>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</si>
  <si>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</si>
  <si>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</si>
  <si>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</si>
  <si>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</si>
  <si>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</si>
  <si>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</si>
  <si>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</si>
  <si>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</si>
  <si>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</si>
  <si>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</si>
  <si>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</si>
  <si>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</si>
  <si>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</si>
  <si>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</si>
  <si>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</si>
  <si>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</si>
  <si>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</si>
  <si>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</si>
  <si>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</si>
  <si>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</si>
  <si>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</si>
  <si>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</si>
  <si>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</si>
  <si>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</si>
  <si>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</si>
  <si>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</si>
  <si>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</si>
  <si>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</si>
  <si>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</si>
  <si>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</si>
  <si>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</si>
  <si>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</si>
  <si>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</si>
  <si>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</si>
  <si>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</si>
  <si>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</si>
  <si>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</si>
  <si>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</si>
  <si>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</si>
  <si>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</si>
  <si>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</si>
  <si>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</si>
  <si>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</si>
  <si>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</si>
  <si>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</si>
  <si>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</si>
  <si>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</si>
  <si>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</si>
  <si>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</si>
  <si>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</si>
  <si>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</si>
  <si>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</si>
  <si>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</si>
  <si>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</si>
  <si>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</si>
  <si>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</si>
  <si>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</si>
  <si>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</si>
  <si>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</si>
  <si>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</si>
  <si>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</si>
  <si>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</si>
  <si>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</si>
  <si>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</si>
  <si>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</si>
  <si>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</si>
  <si>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</si>
  <si>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</si>
  <si>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</si>
  <si>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</si>
  <si>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</si>
  <si>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</si>
  <si>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</si>
  <si>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</si>
  <si>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</si>
  <si>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</si>
  <si>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</si>
  <si>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</si>
  <si>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</si>
  <si>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</si>
  <si>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</si>
  <si>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</si>
  <si>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</si>
  <si>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</si>
  <si>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</si>
  <si>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</si>
  <si>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</si>
  <si>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</si>
  <si>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</si>
  <si>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</si>
  <si>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</si>
  <si>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</si>
  <si>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</si>
  <si>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</si>
  <si>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</si>
  <si>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</si>
  <si>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</si>
  <si>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</si>
  <si>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</si>
  <si>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</si>
  <si>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</si>
  <si>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</si>
  <si>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</si>
  <si>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</si>
  <si>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</si>
  <si>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</si>
  <si>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</si>
  <si>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</si>
  <si>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</si>
  <si>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</si>
  <si>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</si>
  <si>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</si>
  <si>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</si>
  <si>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</si>
  <si>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</si>
  <si>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</si>
  <si>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</si>
  <si>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</si>
  <si>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</si>
  <si>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</si>
  <si>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</si>
  <si>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</si>
  <si>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</si>
  <si>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</si>
  <si>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</si>
  <si>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</si>
  <si>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</si>
  <si>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</si>
  <si>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</si>
  <si>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</si>
  <si>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</si>
  <si>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</si>
  <si>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</si>
  <si>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</si>
  <si>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</si>
  <si>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</si>
  <si>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</si>
  <si>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</si>
  <si>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</si>
  <si>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</si>
  <si>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</si>
  <si>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</si>
  <si>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</si>
  <si>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</si>
  <si>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</si>
  <si>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</si>
  <si>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</si>
  <si>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</si>
  <si>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</si>
  <si>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</si>
  <si>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</si>
  <si>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</si>
  <si>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</si>
  <si>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</si>
  <si>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</si>
  <si>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</si>
  <si>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</si>
  <si>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</si>
  <si>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</si>
  <si>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</si>
  <si>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</si>
  <si>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</si>
  <si>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</si>
  <si>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</si>
  <si>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</si>
  <si>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</si>
  <si>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</si>
  <si>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</si>
  <si>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</si>
  <si>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</si>
  <si>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</si>
  <si>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</si>
  <si>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</si>
  <si>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</si>
  <si>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</si>
  <si>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</si>
  <si>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</si>
  <si>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</si>
  <si>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</si>
  <si>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</si>
  <si>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</si>
  <si>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</si>
  <si>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</si>
  <si>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</si>
  <si>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</si>
  <si>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</si>
  <si>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</si>
  <si>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</si>
  <si>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</si>
  <si>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</si>
  <si>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</si>
  <si>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</si>
  <si>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</si>
  <si>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</si>
  <si>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</si>
  <si>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</si>
  <si>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</si>
  <si>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</si>
  <si>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</si>
  <si>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</si>
  <si>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</si>
  <si>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</si>
  <si>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</si>
  <si>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</si>
  <si>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</si>
  <si>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</si>
  <si>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</si>
  <si>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</si>
  <si>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</si>
  <si>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</si>
  <si>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</si>
  <si>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</si>
  <si>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</si>
  <si>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</si>
  <si>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</si>
  <si>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</si>
  <si>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</si>
  <si>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</si>
  <si>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</si>
  <si>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</si>
  <si>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</si>
  <si>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</si>
  <si>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</si>
  <si>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</si>
  <si>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</si>
  <si>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</si>
  <si>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</si>
  <si>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</si>
  <si>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</si>
  <si>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</si>
  <si>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</si>
  <si>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</si>
  <si>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</si>
  <si>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</si>
  <si>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</si>
  <si>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</si>
  <si>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</si>
  <si>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</si>
  <si>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</si>
  <si>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</si>
  <si>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</si>
  <si>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</si>
  <si>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</si>
  <si>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</si>
  <si>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</si>
  <si>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</si>
  <si>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</si>
  <si>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</si>
  <si>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</si>
  <si>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</si>
  <si>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</si>
  <si>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</si>
  <si>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</si>
  <si>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</si>
  <si>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</si>
  <si>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</si>
  <si>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</si>
  <si>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</si>
  <si>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</si>
  <si>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</si>
  <si>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</si>
  <si>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</si>
  <si>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</si>
  <si>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</si>
  <si>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</si>
  <si>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</si>
  <si>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</si>
  <si>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</si>
  <si>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</si>
  <si>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</si>
  <si>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</si>
  <si>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</si>
  <si>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</si>
  <si>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</si>
  <si>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</si>
  <si>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</si>
  <si>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</si>
  <si>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</si>
  <si>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</si>
  <si>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</si>
  <si>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</si>
  <si>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</si>
  <si>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</si>
  <si>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</si>
  <si>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</si>
  <si>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</si>
  <si>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</si>
  <si>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</si>
  <si>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</si>
  <si>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</si>
  <si>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</si>
  <si>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</si>
  <si>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</si>
  <si>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</si>
  <si>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</si>
  <si>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</si>
  <si>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</si>
  <si>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</si>
  <si>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</si>
  <si>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</si>
  <si>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</si>
  <si>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</si>
  <si>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</si>
  <si>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</si>
  <si>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</si>
  <si>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</si>
  <si>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</si>
  <si>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</si>
  <si>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</si>
  <si>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</si>
  <si>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</si>
  <si>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</si>
  <si>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</si>
  <si>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</si>
  <si>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</si>
  <si>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</si>
  <si>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</si>
  <si>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</si>
  <si>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</si>
  <si>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</si>
  <si>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</si>
  <si>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</si>
  <si>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</si>
  <si>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</si>
  <si>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</si>
  <si>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</si>
  <si>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</si>
  <si>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</si>
  <si>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</si>
  <si>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</si>
  <si>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</si>
  <si>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</si>
  <si>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</si>
  <si>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</si>
  <si>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</si>
  <si>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</si>
  <si>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</si>
  <si>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</si>
  <si>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</si>
  <si>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</si>
  <si>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</si>
  <si>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</si>
  <si>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</si>
  <si>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</si>
  <si>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</si>
  <si>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</si>
  <si>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</si>
  <si>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</si>
  <si>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</si>
  <si>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</si>
  <si>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</si>
  <si>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</si>
  <si>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</si>
  <si>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</si>
  <si>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</si>
  <si>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</si>
  <si>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</si>
  <si>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</si>
  <si>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</si>
  <si>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</si>
  <si>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</si>
  <si>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</si>
  <si>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</si>
  <si>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</si>
  <si>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</si>
  <si>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</si>
  <si>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</si>
  <si>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</si>
  <si>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</si>
  <si>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</si>
  <si>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</si>
  <si>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</si>
  <si>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</si>
  <si>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</si>
  <si>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</si>
  <si>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</si>
  <si>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</si>
  <si>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</si>
  <si>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</si>
  <si>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</si>
  <si>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</si>
  <si>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</si>
  <si>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</si>
  <si>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</si>
  <si>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</si>
  <si>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</si>
  <si>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</si>
  <si>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</si>
  <si>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</si>
  <si>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</si>
  <si>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</si>
  <si>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</si>
  <si>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</si>
  <si>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</si>
  <si>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</si>
  <si>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</si>
  <si>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</si>
  <si>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</si>
  <si>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</si>
  <si>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</si>
  <si>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</si>
  <si>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</si>
  <si>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</si>
  <si>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</si>
  <si>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</si>
  <si>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</si>
  <si>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</si>
  <si>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</si>
  <si>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</si>
  <si>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</si>
  <si>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</si>
  <si>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</si>
  <si>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</si>
  <si>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</si>
  <si>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</si>
  <si>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</si>
  <si>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</si>
  <si>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</si>
  <si>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</si>
  <si>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</si>
  <si>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</si>
  <si>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</si>
  <si>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</si>
  <si>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</si>
  <si>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</si>
  <si>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</si>
  <si>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</si>
  <si>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</si>
  <si>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</si>
  <si>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</si>
  <si>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</si>
  <si>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</si>
  <si>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</si>
  <si>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</si>
  <si>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</si>
  <si>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</si>
  <si>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</si>
  <si>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</si>
  <si>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</si>
  <si>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</si>
  <si>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</si>
  <si>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</si>
  <si>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</si>
  <si>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</si>
  <si>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</si>
  <si>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</si>
  <si>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</si>
  <si>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</si>
  <si>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</si>
  <si>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</si>
  <si>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</si>
  <si>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</si>
  <si>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</si>
  <si>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</si>
  <si>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</si>
  <si>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</si>
  <si>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</si>
  <si>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</si>
  <si>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</si>
  <si>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</si>
  <si>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</si>
  <si>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</si>
  <si>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</si>
  <si>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</si>
  <si>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</si>
  <si>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</si>
  <si>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</si>
  <si>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</si>
  <si>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</si>
  <si>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</si>
  <si>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</si>
  <si>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</si>
  <si>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</si>
  <si>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</si>
  <si>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</si>
  <si>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</si>
  <si>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</si>
  <si>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</si>
  <si>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</si>
  <si>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</si>
  <si>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</si>
  <si>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</si>
  <si>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</si>
  <si>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</si>
  <si>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</si>
  <si>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</si>
  <si>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</si>
  <si>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</si>
  <si>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</si>
  <si>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</si>
  <si>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</si>
  <si>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</si>
  <si>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</si>
  <si>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</si>
  <si>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</si>
  <si>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</si>
  <si>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</si>
  <si>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</si>
  <si>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</si>
  <si>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</si>
  <si>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</si>
  <si>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</si>
  <si>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</si>
  <si>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</si>
  <si>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</si>
  <si>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</si>
  <si>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</si>
  <si>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</si>
  <si>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</si>
  <si>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</si>
  <si>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</si>
  <si>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</si>
  <si>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</si>
  <si>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</si>
  <si>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</si>
  <si>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</si>
  <si>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</si>
  <si>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</si>
  <si>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</si>
  <si>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</si>
  <si>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</si>
  <si>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</si>
  <si>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</si>
  <si>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</si>
  <si>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</si>
  <si>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</si>
  <si>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</si>
  <si>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</si>
  <si>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</si>
  <si>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</si>
  <si>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</si>
  <si>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</si>
  <si>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</si>
  <si>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</si>
  <si>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</si>
  <si>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</si>
  <si>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</si>
  <si>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</si>
  <si>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</si>
  <si>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</si>
  <si>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</si>
  <si>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</si>
  <si>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</si>
  <si>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</si>
  <si>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</si>
  <si>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</si>
  <si>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</si>
  <si>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</si>
  <si>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</si>
  <si>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</si>
  <si>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</si>
  <si>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</si>
  <si>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</si>
  <si>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</si>
  <si>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</si>
  <si>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</si>
  <si>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</si>
  <si>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</si>
  <si>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</si>
  <si>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</si>
  <si>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</si>
  <si>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</si>
  <si>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</si>
  <si>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</si>
  <si>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</si>
  <si>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</si>
  <si>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</si>
  <si>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</si>
  <si>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</si>
  <si>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</si>
  <si>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</si>
  <si>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</si>
  <si>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</si>
  <si>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</si>
  <si>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</si>
  <si>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</si>
  <si>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</si>
  <si>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</si>
  <si>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</si>
  <si>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</si>
  <si>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</si>
  <si>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</si>
  <si>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</si>
  <si>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</si>
  <si>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</si>
  <si>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</si>
  <si>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</si>
  <si>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</si>
  <si>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</si>
  <si>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</si>
  <si>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</si>
  <si>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</si>
  <si>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</si>
  <si>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</si>
  <si>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</si>
  <si>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</si>
  <si>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</si>
  <si>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</si>
  <si>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</si>
  <si>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</si>
  <si>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</si>
  <si>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</si>
  <si>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</si>
  <si>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</si>
  <si>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</si>
  <si>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</si>
  <si>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</si>
  <si>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</si>
  <si>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</si>
  <si>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</si>
  <si>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</si>
  <si>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</si>
  <si>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</si>
  <si>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</si>
  <si>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</si>
  <si>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</si>
  <si>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</si>
  <si>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</si>
  <si>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</si>
  <si>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</si>
  <si>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</si>
  <si>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</si>
  <si>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</si>
  <si>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</si>
  <si>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</si>
  <si>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</si>
  <si>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</si>
  <si>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</si>
  <si>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</si>
  <si>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</si>
  <si>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</si>
  <si>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</si>
  <si>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</si>
  <si>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</si>
  <si>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</si>
  <si>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</si>
  <si>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</si>
  <si>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</si>
  <si>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</si>
  <si>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</si>
  <si>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</si>
  <si>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</si>
  <si>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</si>
  <si>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</si>
  <si>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</si>
  <si>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</si>
  <si>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</si>
  <si>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</si>
  <si>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</si>
  <si>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</si>
  <si>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</si>
  <si>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</si>
  <si>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</si>
  <si>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</si>
  <si>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</si>
  <si>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</si>
  <si>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</si>
  <si>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</si>
  <si>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</si>
  <si>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</si>
  <si>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</si>
  <si>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</si>
  <si>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</si>
  <si>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</si>
  <si>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</si>
  <si>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</si>
  <si>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</si>
  <si>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</si>
  <si>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</si>
  <si>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</si>
  <si>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</si>
  <si>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</si>
  <si>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</si>
  <si>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</si>
  <si>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</si>
  <si>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</si>
  <si>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</si>
  <si>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</si>
  <si>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</si>
  <si>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</si>
  <si>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</si>
  <si>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</si>
  <si>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</si>
  <si>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</si>
  <si>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</si>
  <si>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</si>
  <si>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</si>
  <si>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</si>
  <si>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</si>
  <si>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</si>
  <si>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</si>
  <si>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</si>
  <si>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</si>
  <si>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</si>
  <si>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</si>
  <si>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</si>
  <si>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</si>
  <si>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</si>
  <si>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</si>
  <si>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</si>
  <si>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</si>
  <si>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</si>
  <si>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</si>
  <si>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</si>
  <si>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</si>
  <si>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</si>
  <si>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</si>
  <si>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</si>
  <si>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</si>
  <si>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</si>
  <si>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</si>
  <si>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</si>
  <si>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</si>
  <si>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</si>
  <si>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</si>
  <si>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</si>
  <si>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</si>
  <si>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</si>
  <si>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</si>
  <si>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</si>
  <si>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</si>
  <si>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</si>
  <si>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</si>
  <si>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</si>
  <si>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</si>
  <si>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</si>
  <si>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</si>
  <si>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</si>
  <si>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</si>
  <si>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</si>
  <si>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</si>
  <si>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</si>
  <si>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</si>
  <si>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</si>
  <si>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</si>
  <si>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</si>
  <si>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</si>
  <si>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</si>
  <si>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</si>
  <si>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</si>
  <si>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</si>
  <si>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</si>
  <si>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</si>
  <si>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</si>
  <si>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</si>
  <si>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</si>
  <si>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</si>
  <si>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</si>
  <si>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</si>
  <si>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</si>
  <si>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</si>
  <si>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</si>
  <si>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</si>
  <si>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</si>
  <si>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</si>
  <si>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</si>
  <si>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</si>
  <si>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</si>
  <si>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</si>
  <si>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</si>
  <si>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</si>
  <si>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</si>
  <si>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</si>
  <si>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</si>
  <si>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</si>
  <si>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</si>
  <si>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</si>
  <si>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</si>
  <si>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</si>
  <si>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</si>
  <si>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</si>
  <si>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</si>
  <si>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</si>
  <si>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</si>
  <si>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</si>
  <si>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</si>
  <si>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</si>
  <si>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</si>
  <si>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</si>
  <si>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</si>
  <si>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</si>
  <si>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</si>
  <si>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</si>
  <si>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</si>
  <si>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</si>
  <si>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</si>
  <si>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</si>
  <si>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</si>
  <si>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</si>
  <si>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</si>
  <si>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</si>
  <si>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</si>
  <si>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</si>
  <si>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</si>
  <si>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</si>
  <si>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</si>
  <si>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</si>
  <si>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</si>
  <si>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</si>
  <si>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</si>
  <si>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</si>
  <si>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</si>
  <si>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</si>
  <si>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</si>
  <si>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</si>
  <si>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</si>
  <si>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</si>
  <si>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</si>
  <si>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</si>
  <si>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</si>
  <si>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</si>
  <si>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</si>
  <si>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</si>
  <si>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</si>
  <si>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</si>
  <si>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</si>
  <si>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</si>
  <si>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</si>
  <si>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</si>
  <si>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</si>
  <si>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</si>
  <si>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</si>
  <si>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</si>
  <si>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</si>
  <si>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</si>
  <si>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</si>
  <si>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</si>
  <si>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</si>
  <si>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</si>
  <si>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</si>
  <si>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</si>
  <si>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</si>
  <si>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</si>
  <si>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</si>
  <si>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</si>
  <si>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</si>
  <si>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</si>
  <si>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</si>
  <si>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</si>
  <si>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</si>
  <si>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</si>
  <si>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</si>
  <si>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</si>
  <si>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</si>
  <si>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</si>
  <si>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</si>
  <si>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</si>
  <si>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</si>
  <si>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</si>
  <si>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</si>
  <si>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</si>
  <si>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</si>
  <si>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</si>
  <si>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</si>
  <si>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</si>
  <si>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</si>
  <si>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</si>
  <si>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</si>
  <si>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</si>
  <si>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</si>
  <si>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</si>
  <si>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</si>
  <si>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</si>
  <si>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</si>
  <si>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</si>
  <si>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</si>
  <si>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</si>
  <si>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</si>
  <si>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</si>
  <si>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</si>
  <si>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</si>
  <si>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</si>
  <si>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</si>
  <si>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</si>
  <si>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</si>
  <si>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</si>
  <si>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</si>
  <si>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</si>
  <si>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</si>
  <si>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</si>
  <si>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</si>
  <si>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</si>
  <si>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</si>
  <si>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</si>
  <si>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</si>
  <si>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</si>
  <si>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</si>
  <si>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</si>
  <si>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</si>
  <si>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</si>
  <si>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</si>
  <si>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</si>
  <si>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</si>
  <si>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</si>
  <si>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</si>
  <si>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</si>
  <si>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</si>
  <si>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</si>
  <si>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</si>
  <si>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</si>
  <si>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</si>
  <si>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</si>
  <si>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</si>
  <si>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</si>
  <si>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</si>
  <si>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</si>
  <si>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</si>
  <si>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</si>
  <si>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</si>
  <si>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</si>
  <si>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</si>
  <si>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</si>
  <si>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</si>
  <si>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</si>
  <si>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</si>
  <si>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</si>
  <si>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</si>
  <si>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</si>
  <si>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</si>
  <si>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</si>
  <si>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</si>
  <si>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</si>
  <si>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</si>
  <si>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</si>
  <si>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</si>
  <si>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</si>
  <si>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</si>
  <si>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</si>
  <si>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</si>
  <si>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</si>
  <si>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</si>
  <si>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</si>
  <si>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</si>
  <si>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</si>
  <si>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</si>
  <si>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</si>
  <si>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</si>
  <si>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</si>
  <si>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</si>
  <si>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</si>
  <si>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</si>
  <si>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</si>
  <si>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</si>
  <si>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</si>
  <si>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</si>
  <si>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</si>
  <si>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</si>
  <si>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</si>
  <si>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</si>
  <si>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</si>
  <si>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</si>
  <si>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</si>
  <si>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</si>
  <si>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</si>
  <si>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</si>
  <si>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</si>
  <si>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</si>
  <si>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</si>
  <si>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</si>
  <si>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</si>
  <si>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</si>
  <si>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</si>
  <si>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</si>
  <si>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</si>
  <si>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</si>
  <si>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</si>
  <si>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</si>
  <si>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</si>
  <si>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</si>
  <si>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</si>
  <si>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</si>
  <si>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</si>
  <si>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</si>
  <si>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</si>
  <si>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</si>
  <si>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</si>
  <si>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</si>
  <si>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</si>
  <si>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</si>
  <si>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</si>
  <si>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</si>
  <si>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</si>
  <si>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</si>
  <si>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</si>
  <si>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</si>
  <si>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</si>
  <si>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</si>
  <si>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</si>
  <si>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</si>
  <si>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</si>
  <si>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</si>
  <si>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</si>
  <si>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</si>
  <si>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</si>
  <si>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</si>
  <si>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</si>
  <si>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</si>
  <si>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</si>
  <si>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</si>
  <si>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</si>
  <si>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</si>
  <si>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</si>
  <si>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</si>
  <si>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</si>
  <si>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</si>
  <si>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</si>
  <si>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</si>
  <si>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</si>
  <si>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</si>
  <si>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</si>
  <si>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</si>
  <si>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</si>
  <si>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</si>
  <si>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</si>
  <si>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</si>
  <si>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</si>
  <si>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</si>
  <si>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</si>
  <si>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</si>
  <si>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</si>
  <si>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</si>
  <si>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</si>
  <si>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</si>
  <si>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</si>
  <si>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</si>
  <si>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</si>
  <si>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</si>
  <si>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</si>
  <si>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</si>
  <si>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</si>
  <si>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</si>
  <si>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</si>
  <si>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</si>
  <si>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</si>
  <si>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</si>
  <si>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</si>
  <si>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</si>
  <si>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</si>
  <si>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</si>
  <si>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</si>
  <si>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</si>
  <si>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</si>
  <si>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</si>
  <si>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</si>
  <si>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</si>
  <si>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</si>
  <si>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</si>
  <si>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</si>
  <si>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</si>
  <si>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</si>
  <si>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</si>
  <si>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</si>
  <si>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</si>
  <si>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</si>
  <si>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</si>
  <si>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</si>
  <si>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</si>
  <si>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</si>
  <si>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</si>
  <si>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</si>
  <si>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</si>
  <si>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</si>
  <si>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</si>
  <si>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</si>
  <si>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</si>
  <si>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</si>
  <si>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</si>
  <si>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</si>
  <si>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</si>
  <si>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</si>
  <si>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</si>
  <si>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</si>
  <si>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</si>
  <si>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</si>
  <si>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</si>
  <si>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</si>
  <si>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</si>
  <si>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</si>
  <si>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</si>
  <si>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</si>
  <si>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</si>
  <si>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</si>
  <si>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</si>
  <si>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</si>
  <si>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</si>
  <si>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</si>
  <si>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</si>
  <si>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</si>
  <si>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</si>
  <si>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</si>
  <si>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</si>
  <si>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</si>
  <si>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</si>
  <si>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</si>
  <si>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</si>
  <si>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</si>
  <si>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</si>
  <si>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</si>
  <si>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</si>
  <si>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</si>
  <si>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</si>
  <si>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</si>
  <si>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</si>
  <si>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</si>
  <si>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</si>
  <si>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</si>
  <si>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</si>
  <si>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</si>
  <si>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</si>
  <si>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</si>
  <si>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</si>
  <si>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</si>
  <si>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</si>
  <si>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</si>
  <si>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</si>
  <si>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</si>
  <si>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</si>
  <si>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</si>
  <si>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</si>
  <si>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</si>
  <si>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</si>
  <si>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</si>
  <si>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</si>
  <si>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</si>
  <si>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</si>
  <si>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</si>
  <si>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</si>
  <si>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</si>
  <si>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</si>
  <si>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</si>
  <si>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</si>
  <si>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</si>
  <si>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</si>
  <si>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</si>
  <si>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</si>
  <si>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</si>
  <si>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</si>
  <si>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</si>
  <si>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</si>
  <si>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</si>
  <si>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</si>
  <si>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</si>
  <si>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</si>
  <si>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</si>
  <si>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</si>
  <si>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</si>
  <si>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</si>
  <si>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</si>
  <si>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</si>
  <si>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</si>
  <si>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</si>
  <si>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</si>
  <si>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</si>
  <si>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</si>
  <si>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</si>
  <si>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</si>
  <si>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</si>
  <si>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</si>
  <si>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</si>
  <si>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</si>
  <si>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</si>
  <si>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</si>
  <si>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</si>
  <si>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</si>
  <si>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</si>
  <si>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</si>
  <si>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</si>
  <si>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</si>
  <si>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</si>
  <si>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</si>
  <si>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</si>
  <si>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</si>
  <si>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</si>
  <si>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</si>
  <si>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</si>
  <si>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</si>
  <si>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</si>
  <si>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</si>
  <si>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</si>
  <si>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</si>
  <si>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</si>
  <si>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</si>
  <si>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</si>
  <si>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</si>
  <si>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</si>
  <si>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</si>
  <si>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</si>
  <si>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</si>
  <si>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</si>
  <si>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</si>
  <si>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</si>
  <si>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</si>
  <si>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</si>
  <si>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</si>
  <si>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</si>
  <si>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</si>
  <si>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</si>
  <si>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</si>
  <si>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</si>
  <si>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</si>
  <si>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</si>
  <si>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</si>
  <si>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</si>
  <si>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</si>
  <si>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</si>
  <si>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</si>
  <si>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</si>
  <si>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</si>
  <si>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</si>
  <si>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</si>
  <si>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</si>
  <si>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</si>
  <si>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</si>
  <si>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</si>
  <si>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</si>
  <si>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</si>
  <si>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</si>
  <si>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</si>
  <si>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</si>
  <si>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</si>
  <si>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</si>
  <si>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</si>
  <si>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</si>
  <si>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</si>
  <si>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</si>
  <si>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</si>
  <si>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</si>
  <si>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</si>
  <si>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</si>
  <si>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</si>
  <si>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</si>
  <si>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</si>
  <si>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</si>
  <si>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</si>
  <si>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</si>
  <si>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</si>
  <si>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</si>
  <si>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</si>
  <si>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</si>
  <si>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</si>
  <si>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</si>
  <si>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</si>
  <si>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</si>
  <si>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</si>
  <si>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</si>
  <si>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</si>
  <si>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</si>
  <si>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</si>
  <si>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</si>
  <si>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</si>
  <si>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</si>
  <si>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</si>
  <si>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</si>
  <si>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</si>
  <si>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</si>
  <si>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</si>
  <si>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</si>
  <si>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</si>
  <si>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</si>
  <si>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</si>
  <si>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</si>
  <si>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</si>
  <si>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</si>
  <si>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</si>
  <si>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</si>
  <si>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</si>
  <si>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</si>
  <si>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</si>
  <si>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</si>
  <si>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</si>
  <si>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</si>
  <si>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</si>
  <si>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</si>
  <si>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</si>
  <si>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</si>
  <si>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</si>
  <si>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</si>
  <si>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</si>
  <si>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</si>
  <si>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</si>
  <si>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</si>
  <si>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</si>
  <si>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</si>
  <si>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</si>
  <si>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</si>
  <si>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</si>
  <si>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</si>
  <si>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</si>
  <si>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</si>
  <si>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</si>
  <si>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</si>
  <si>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</si>
  <si>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</si>
  <si>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</si>
  <si>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</si>
  <si>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</si>
  <si>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</si>
  <si>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</si>
  <si>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</si>
  <si>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</si>
  <si>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</si>
  <si>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</si>
  <si>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</si>
  <si>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</si>
  <si>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</si>
  <si>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</si>
  <si>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</si>
  <si>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</si>
  <si>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</si>
  <si>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</si>
  <si>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</si>
  <si>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</si>
  <si>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</si>
  <si>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</si>
  <si>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</si>
  <si>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</si>
  <si>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</si>
  <si>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</si>
  <si>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</si>
  <si>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</si>
  <si>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</si>
  <si>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</si>
  <si>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</si>
  <si>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</si>
  <si>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</si>
  <si>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</si>
  <si>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</si>
  <si>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</si>
  <si>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</si>
  <si>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</si>
  <si>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</si>
  <si>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</si>
  <si>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</si>
  <si>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</si>
  <si>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</si>
  <si>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</si>
  <si>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</si>
  <si>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</si>
  <si>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</si>
  <si>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</si>
  <si>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</si>
  <si>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</si>
  <si>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</si>
  <si>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</si>
  <si>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</si>
  <si>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</si>
  <si>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</si>
  <si>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</si>
  <si>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</si>
  <si>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</si>
  <si>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</si>
  <si>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</si>
  <si>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</si>
  <si>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</si>
  <si>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</si>
  <si>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</si>
  <si>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</si>
  <si>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</si>
  <si>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</si>
  <si>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</si>
  <si>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</si>
  <si>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</si>
  <si>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</si>
  <si>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</si>
  <si>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</si>
  <si>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</si>
  <si>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</si>
  <si>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</si>
  <si>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</si>
  <si>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</si>
  <si>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</si>
  <si>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</si>
  <si>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</si>
  <si>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</si>
  <si>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</si>
  <si>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</si>
  <si>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</si>
  <si>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</si>
  <si>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</si>
  <si>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</si>
  <si>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</si>
  <si>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</si>
  <si>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</si>
  <si>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</si>
  <si>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</si>
  <si>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</si>
  <si>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</si>
  <si>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</si>
  <si>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</si>
  <si>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</si>
  <si>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</si>
  <si>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</si>
  <si>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</si>
  <si>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</si>
  <si>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</si>
  <si>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</si>
  <si>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</si>
  <si>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</si>
  <si>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</si>
  <si>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</si>
  <si>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</si>
  <si>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</si>
  <si>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</si>
  <si>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</si>
  <si>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</si>
  <si>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</si>
  <si>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</si>
  <si>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</si>
  <si>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</si>
  <si>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</si>
  <si>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</si>
  <si>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</si>
  <si>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</si>
  <si>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</si>
  <si>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</si>
  <si>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</si>
  <si>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</si>
  <si>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</si>
  <si>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</si>
  <si>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</si>
  <si>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</si>
  <si>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</si>
  <si>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</si>
  <si>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</si>
  <si>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</si>
  <si>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</si>
  <si>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</si>
  <si>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</si>
  <si>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</si>
  <si>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</si>
  <si>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</si>
  <si>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</si>
  <si>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</si>
  <si>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</si>
  <si>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</si>
  <si>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</si>
  <si>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</si>
  <si>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</si>
  <si>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</si>
  <si>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</si>
  <si>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</si>
  <si>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</si>
  <si>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</si>
  <si>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</si>
  <si>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</si>
  <si>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</si>
  <si>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</si>
  <si>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</si>
  <si>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</si>
  <si>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</si>
  <si>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</si>
  <si>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</si>
  <si>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</si>
  <si>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</si>
  <si>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</si>
  <si>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</si>
  <si>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</si>
  <si>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</si>
  <si>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</si>
  <si>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</si>
  <si>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</si>
  <si>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</si>
  <si>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</si>
  <si>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</si>
  <si>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</si>
  <si>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</si>
  <si>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</si>
  <si>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</si>
  <si>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</si>
  <si>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</si>
  <si>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</si>
  <si>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</si>
  <si>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</si>
  <si>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</si>
  <si>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</si>
  <si>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</si>
  <si>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</si>
  <si>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</si>
  <si>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</si>
  <si>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</si>
  <si>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</si>
  <si>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</si>
  <si>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</si>
  <si>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</si>
  <si>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</si>
  <si>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</si>
  <si>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</si>
  <si>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</si>
  <si>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</si>
  <si>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</si>
  <si>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</si>
  <si>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</si>
  <si>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</si>
  <si>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</si>
  <si>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</si>
  <si>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</si>
  <si>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</si>
  <si>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</si>
  <si>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</si>
  <si>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</si>
  <si>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</si>
  <si>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</si>
  <si>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</si>
  <si>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</si>
  <si>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</si>
  <si>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</si>
  <si>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</si>
  <si>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</si>
  <si>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</si>
  <si>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</si>
  <si>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</si>
  <si>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</si>
  <si>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</si>
  <si>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</si>
  <si>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</si>
  <si>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</si>
  <si>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</si>
  <si>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</si>
  <si>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</si>
  <si>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</si>
  <si>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</si>
  <si>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</si>
  <si>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</si>
  <si>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</si>
  <si>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</si>
  <si>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</si>
  <si>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</si>
  <si>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</si>
  <si>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</si>
  <si>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</si>
  <si>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</si>
  <si>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</si>
  <si>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</si>
  <si>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</si>
  <si>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</si>
  <si>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</si>
  <si>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</si>
  <si>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</si>
  <si>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</si>
  <si>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</si>
  <si>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</si>
  <si>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</si>
  <si>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</si>
  <si>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</si>
  <si>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</si>
  <si>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</si>
  <si>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</si>
  <si>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</si>
  <si>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</si>
  <si>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</si>
  <si>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</si>
  <si>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</si>
  <si>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</si>
  <si>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</si>
  <si>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</si>
  <si>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</si>
  <si>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</si>
  <si>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</si>
  <si>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</si>
  <si>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</si>
  <si>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</si>
  <si>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</si>
  <si>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</si>
  <si>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</si>
  <si>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</si>
  <si>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</si>
  <si>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</si>
  <si>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</si>
  <si>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</si>
  <si>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</si>
  <si>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</si>
  <si>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</si>
  <si>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</si>
  <si>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</si>
  <si>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</si>
  <si>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</si>
  <si>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</si>
  <si>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</si>
  <si>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</si>
  <si>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</si>
  <si>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</si>
  <si>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</si>
  <si>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</si>
  <si>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</si>
  <si>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</si>
  <si>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</si>
  <si>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</si>
  <si>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</si>
  <si>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</si>
  <si>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</si>
  <si>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</si>
  <si>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</si>
  <si>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</si>
  <si>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</si>
  <si>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</si>
  <si>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</si>
  <si>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</si>
  <si>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</si>
  <si>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</si>
  <si>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</si>
  <si>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</si>
  <si>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</si>
  <si>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</si>
  <si>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</si>
  <si>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</si>
  <si>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</si>
  <si>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</si>
  <si>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</si>
  <si>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</si>
  <si>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</si>
  <si>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</si>
  <si>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</si>
  <si>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</si>
  <si>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</si>
  <si>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</si>
  <si>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</si>
  <si>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</si>
  <si>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</si>
  <si>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</si>
  <si>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</si>
  <si>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</si>
  <si>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</si>
  <si>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</si>
  <si>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</si>
  <si>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</si>
  <si>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</si>
  <si>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</si>
  <si>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</si>
  <si>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</si>
  <si>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</si>
  <si>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</si>
  <si>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</si>
  <si>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</si>
  <si>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</si>
  <si>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</si>
  <si>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</si>
  <si>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</si>
  <si>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</si>
  <si>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</si>
  <si>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</si>
  <si>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</si>
  <si>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</si>
  <si>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</si>
  <si>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</si>
  <si>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</si>
  <si>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</si>
  <si>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</si>
  <si>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</si>
  <si>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</si>
  <si>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</si>
  <si>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</si>
  <si>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</si>
  <si>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</si>
  <si>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</si>
  <si>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</si>
  <si>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</si>
  <si>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</si>
  <si>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</si>
  <si>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</si>
  <si>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</si>
  <si>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</si>
  <si>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</si>
  <si>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</si>
  <si>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</si>
  <si>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</si>
  <si>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</si>
  <si>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</si>
  <si>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</si>
  <si>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</si>
  <si>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</si>
  <si>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</si>
  <si>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</si>
  <si>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</si>
  <si>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</si>
  <si>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</si>
  <si>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</si>
  <si>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</si>
  <si>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</si>
  <si>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</si>
  <si>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</si>
  <si>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</si>
  <si>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</si>
  <si>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</si>
  <si>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</si>
  <si>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</si>
  <si>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</si>
  <si>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</si>
  <si>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</si>
  <si>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</si>
  <si>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</si>
  <si>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</si>
  <si>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</si>
  <si>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</si>
  <si>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</si>
  <si>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</si>
  <si>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</si>
  <si>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</si>
  <si>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</si>
  <si>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</si>
  <si>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</si>
  <si>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</si>
  <si>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</si>
  <si>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</si>
  <si>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</si>
  <si>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</si>
  <si>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</si>
  <si>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</si>
  <si>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</si>
  <si>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</si>
  <si>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</si>
  <si>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</si>
  <si>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</si>
  <si>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</si>
  <si>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</si>
  <si>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</si>
  <si>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</si>
  <si>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</si>
  <si>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</si>
  <si>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</si>
  <si>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</si>
  <si>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</si>
  <si>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</si>
  <si>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</si>
  <si>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</si>
  <si>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</si>
  <si>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</si>
  <si>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</si>
  <si>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</si>
  <si>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</si>
  <si>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</si>
  <si>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</si>
  <si>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</si>
  <si>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</si>
  <si>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</si>
  <si>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</si>
  <si>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</si>
  <si>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</si>
  <si>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</si>
  <si>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</si>
  <si>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</si>
  <si>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</si>
  <si>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</si>
  <si>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</si>
  <si>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</si>
  <si>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</si>
  <si>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</si>
  <si>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</si>
  <si>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</si>
  <si>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</si>
  <si>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</si>
  <si>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</si>
  <si>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</si>
  <si>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</si>
  <si>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</si>
  <si>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</si>
  <si>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</si>
  <si>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</si>
  <si>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</si>
  <si>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</si>
  <si>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</si>
  <si>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</si>
  <si>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</si>
  <si>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</si>
  <si>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</si>
  <si>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</si>
  <si>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</si>
  <si>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</si>
  <si>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</si>
  <si>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</si>
  <si>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</si>
  <si>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</si>
  <si>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</si>
  <si>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</si>
  <si>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</si>
  <si>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</si>
  <si>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</si>
  <si>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</si>
  <si>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</si>
  <si>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</si>
  <si>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</si>
  <si>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</si>
  <si>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</si>
  <si>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</si>
  <si>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</si>
  <si>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</si>
  <si>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</si>
  <si>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</si>
  <si>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</si>
  <si>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</si>
  <si>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</si>
  <si>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</si>
  <si>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</si>
  <si>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</si>
  <si>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</si>
  <si>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</si>
  <si>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</si>
  <si>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</si>
  <si>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</si>
  <si>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</si>
  <si>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</si>
  <si>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</si>
  <si>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</si>
  <si>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</si>
  <si>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</si>
  <si>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</si>
  <si>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</si>
  <si>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</si>
  <si>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</si>
  <si>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</si>
  <si>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</si>
  <si>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</si>
  <si>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</si>
  <si>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</si>
  <si>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</si>
  <si>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</si>
  <si>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</si>
  <si>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</si>
  <si>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</si>
  <si>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</si>
  <si>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</si>
  <si>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</si>
  <si>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</si>
  <si>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</si>
  <si>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</si>
  <si>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</si>
  <si>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</si>
  <si>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</si>
  <si>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</si>
  <si>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</si>
  <si>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</si>
  <si>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</si>
  <si>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</si>
  <si>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</si>
  <si>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</si>
  <si>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</si>
  <si>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</si>
  <si>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</si>
  <si>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</si>
  <si>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</si>
  <si>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</si>
  <si>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</si>
  <si>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</si>
  <si>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</si>
  <si>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</si>
  <si>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</si>
  <si>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</si>
  <si>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</si>
  <si>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</si>
  <si>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</si>
  <si>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</si>
  <si>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</si>
  <si>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</si>
  <si>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</si>
  <si>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</si>
  <si>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</si>
  <si>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</si>
  <si>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</si>
  <si>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</si>
  <si>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</si>
  <si>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</si>
  <si>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</si>
  <si>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</si>
  <si>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</si>
  <si>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</si>
  <si>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</si>
  <si>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</si>
  <si>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</si>
  <si>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</si>
  <si>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</si>
  <si>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</si>
  <si>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</si>
  <si>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</si>
  <si>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</si>
  <si>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</si>
  <si>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</si>
  <si>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</si>
  <si>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</si>
  <si>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</si>
  <si>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</si>
  <si>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</si>
  <si>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</si>
  <si>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</si>
  <si>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</si>
  <si>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</si>
  <si>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</si>
  <si>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</si>
  <si>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</si>
  <si>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</si>
  <si>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</si>
  <si>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</si>
  <si>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</si>
  <si>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</si>
  <si>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</si>
  <si>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</si>
  <si>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</si>
  <si>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</si>
  <si>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</si>
  <si>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</si>
  <si>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</si>
  <si>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</si>
  <si>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</si>
  <si>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</si>
  <si>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</si>
  <si>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</si>
  <si>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</si>
  <si>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</si>
  <si>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</si>
  <si>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</si>
  <si>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</si>
  <si>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</si>
  <si>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</si>
  <si>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</si>
  <si>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</si>
  <si>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</si>
  <si>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</si>
  <si>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</si>
  <si>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</si>
  <si>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</si>
  <si>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</si>
  <si>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</si>
  <si>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</si>
  <si>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</si>
  <si>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</si>
  <si>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</si>
  <si>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</si>
  <si>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</si>
  <si>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</si>
  <si>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</si>
  <si>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</si>
  <si>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</si>
  <si>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</si>
  <si>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</si>
  <si>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</si>
  <si>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</si>
  <si>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</si>
  <si>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</si>
  <si>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</si>
  <si>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</si>
  <si>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</si>
  <si>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</si>
  <si>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</si>
  <si>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</si>
  <si>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</si>
  <si>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</si>
  <si>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</si>
  <si>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</si>
  <si>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</si>
  <si>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</si>
  <si>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</si>
  <si>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</si>
  <si>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</si>
  <si>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</si>
  <si>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</si>
  <si>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</si>
  <si>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</si>
  <si>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</si>
  <si>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</si>
  <si>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</si>
  <si>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</si>
  <si>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</si>
  <si>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</si>
  <si>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</si>
  <si>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</si>
  <si>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</si>
  <si>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</si>
  <si>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</si>
  <si>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</si>
  <si>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</si>
  <si>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</si>
  <si>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</si>
  <si>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</si>
  <si>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</si>
  <si>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</si>
  <si>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</si>
  <si>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</si>
  <si>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</si>
  <si>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</si>
  <si>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</si>
  <si>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</si>
  <si>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</si>
  <si>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</si>
  <si>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</si>
  <si>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</si>
  <si>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</si>
  <si>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</si>
  <si>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</si>
  <si>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</si>
  <si>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</si>
  <si>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</si>
  <si>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</si>
  <si>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</si>
  <si>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</si>
  <si>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</si>
  <si>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</si>
  <si>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</si>
  <si>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</si>
  <si>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</si>
  <si>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</si>
  <si>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</si>
  <si>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</si>
  <si>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</si>
  <si>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</si>
  <si>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</si>
  <si>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</si>
  <si>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</si>
  <si>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</si>
  <si>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</si>
  <si>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</si>
  <si>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</si>
  <si>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</si>
  <si>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</si>
  <si>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</si>
  <si>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</si>
  <si>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</si>
  <si>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</si>
  <si>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</si>
  <si>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</si>
  <si>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</si>
  <si>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</si>
  <si>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</si>
  <si>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</si>
  <si>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</si>
  <si>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</si>
  <si>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</si>
  <si>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</si>
  <si>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</si>
  <si>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</si>
  <si>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</si>
  <si>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</si>
  <si>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</si>
  <si>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</si>
  <si>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</si>
  <si>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</si>
  <si>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</si>
  <si>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</si>
  <si>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</si>
  <si>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</si>
  <si>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</si>
  <si>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</si>
  <si>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</si>
  <si>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</si>
  <si>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</si>
  <si>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</si>
  <si>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</si>
  <si>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</si>
  <si>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</si>
  <si>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</si>
  <si>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</si>
  <si>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</si>
  <si>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</si>
  <si>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</si>
  <si>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</si>
  <si>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</si>
  <si>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</si>
  <si>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</si>
  <si>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</si>
  <si>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</si>
  <si>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</si>
  <si>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</si>
  <si>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</si>
  <si>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</si>
  <si>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</si>
  <si>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</si>
  <si>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</si>
  <si>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</si>
  <si>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</si>
  <si>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</si>
  <si>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</si>
  <si>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</si>
  <si>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</si>
  <si>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</si>
  <si>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</si>
  <si>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</si>
  <si>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</si>
  <si>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</si>
  <si>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</si>
  <si>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</si>
  <si>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</si>
  <si>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</si>
  <si>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</si>
  <si>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</si>
  <si>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</si>
  <si>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</si>
  <si>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</si>
  <si>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</si>
  <si>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</si>
  <si>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</si>
  <si>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</si>
  <si>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</si>
  <si>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</si>
  <si>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</si>
  <si>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</si>
  <si>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</si>
  <si>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</si>
  <si>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</si>
  <si>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</si>
  <si>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</si>
  <si>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</si>
  <si>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</si>
  <si>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</si>
  <si>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</si>
  <si>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</si>
  <si>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</si>
  <si>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</si>
  <si>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</si>
  <si>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</si>
  <si>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</si>
  <si>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</si>
  <si>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</si>
  <si>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</si>
  <si>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</si>
  <si>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</si>
  <si>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</si>
  <si>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</si>
  <si>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</si>
  <si>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</si>
  <si>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</si>
  <si>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</si>
  <si>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</si>
  <si>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</si>
  <si>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</si>
  <si>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</si>
  <si>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</si>
  <si>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</si>
  <si>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</si>
  <si>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</si>
  <si>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</si>
  <si>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</si>
  <si>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</si>
  <si>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</si>
  <si>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</si>
  <si>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</si>
  <si>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</si>
  <si>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</si>
  <si>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</si>
  <si>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</si>
  <si>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</si>
  <si>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</si>
  <si>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</si>
  <si>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</si>
  <si>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</si>
  <si>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</si>
  <si>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</si>
  <si>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</si>
  <si>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</si>
  <si>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</si>
  <si>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</si>
  <si>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</si>
  <si>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</si>
  <si>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</si>
  <si>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</si>
  <si>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</si>
  <si>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</si>
  <si>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</si>
  <si>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</si>
  <si>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</si>
  <si>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</si>
  <si>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</si>
  <si>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</si>
  <si>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</si>
  <si>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</si>
  <si>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</si>
  <si>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</si>
  <si>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</si>
  <si>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</si>
  <si>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</si>
  <si>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</si>
  <si>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</si>
  <si>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</si>
  <si>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</si>
  <si>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</si>
  <si>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</si>
  <si>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</si>
  <si>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</si>
  <si>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</si>
  <si>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</si>
  <si>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</si>
  <si>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</si>
  <si>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</si>
  <si>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</si>
  <si>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</si>
  <si>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</si>
  <si>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</si>
  <si>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</si>
  <si>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</si>
  <si>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</si>
  <si>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</si>
  <si>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</si>
  <si>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</si>
  <si>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</si>
  <si>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</si>
  <si>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</si>
  <si>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</si>
  <si>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</si>
  <si>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</si>
  <si>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</si>
  <si>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</si>
  <si>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</si>
  <si>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</si>
  <si>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</si>
  <si>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</si>
  <si>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</si>
  <si>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</si>
  <si>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</si>
  <si>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</si>
  <si>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</si>
  <si>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</si>
  <si>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</si>
  <si>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</si>
  <si>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</si>
  <si>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</si>
  <si>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</si>
  <si>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</si>
  <si>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</si>
  <si>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</si>
  <si>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</si>
  <si>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</si>
  <si>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</si>
  <si>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</si>
  <si>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</si>
  <si>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</si>
  <si>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</si>
  <si>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</si>
  <si>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</si>
  <si>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</si>
  <si>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</si>
  <si>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</si>
  <si>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</si>
  <si>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</si>
  <si>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</si>
  <si>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</si>
  <si>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</si>
  <si>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</si>
  <si>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</si>
  <si>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</si>
  <si>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</si>
  <si>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</si>
  <si>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</si>
  <si>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</si>
  <si>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</si>
  <si>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</si>
  <si>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</si>
  <si>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</si>
  <si>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</si>
  <si>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</si>
  <si>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</si>
  <si>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</si>
  <si>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</si>
  <si>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</si>
  <si>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</si>
  <si>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</si>
  <si>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</si>
  <si>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</si>
  <si>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</si>
  <si>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</si>
  <si>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</si>
  <si>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</si>
  <si>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</si>
  <si>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</si>
  <si>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</si>
  <si>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</si>
  <si>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</si>
  <si>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</si>
  <si>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</si>
  <si>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</si>
  <si>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</si>
  <si>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</si>
  <si>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</si>
  <si>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</si>
  <si>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</si>
  <si>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</si>
  <si>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</si>
  <si>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</si>
  <si>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</si>
  <si>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</si>
  <si>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</si>
  <si>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</si>
  <si>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</si>
  <si>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</si>
  <si>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</si>
  <si>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</si>
  <si>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</si>
  <si>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</si>
  <si>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</si>
  <si>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</si>
  <si>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</si>
  <si>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</si>
  <si>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</si>
  <si>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</si>
  <si>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</si>
  <si>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</si>
  <si>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</si>
  <si>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</si>
  <si>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</si>
  <si>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</si>
  <si>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</si>
  <si>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</si>
  <si>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</si>
  <si>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</si>
  <si>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</si>
  <si>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</si>
  <si>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</si>
  <si>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</si>
  <si>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</si>
  <si>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</si>
  <si>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</si>
  <si>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</si>
  <si>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</si>
  <si>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</si>
  <si>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</si>
  <si>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</si>
  <si>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</si>
  <si>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</si>
  <si>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</si>
  <si>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</si>
  <si>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</si>
  <si>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</si>
  <si>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</si>
  <si>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</si>
  <si>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</si>
  <si>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</si>
  <si>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</si>
  <si>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</si>
  <si>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</si>
  <si>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</si>
  <si>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</si>
  <si>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</si>
  <si>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</si>
  <si>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</si>
  <si>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</si>
  <si>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</si>
  <si>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</si>
  <si>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</si>
  <si>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</si>
  <si>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</si>
  <si>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</si>
  <si>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</si>
  <si>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</si>
  <si>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</si>
  <si>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</si>
  <si>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</si>
  <si>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</si>
  <si>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</si>
  <si>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</si>
  <si>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</si>
  <si>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</si>
  <si>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</si>
  <si>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</si>
  <si>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</si>
  <si>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</si>
  <si>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</si>
  <si>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</si>
  <si>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</si>
  <si>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</si>
  <si>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</si>
  <si>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</si>
  <si>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</si>
  <si>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</si>
  <si>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</si>
  <si>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</si>
  <si>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</si>
  <si>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</si>
  <si>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</si>
  <si>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</si>
  <si>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</si>
  <si>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</si>
  <si>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</si>
  <si>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</si>
  <si>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</si>
  <si>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</si>
  <si>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</si>
  <si>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</si>
  <si>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</si>
  <si>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</si>
  <si>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</si>
  <si>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</si>
  <si>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</si>
  <si>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</si>
  <si>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</si>
  <si>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</si>
  <si>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</si>
  <si>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</si>
  <si>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</si>
  <si>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</si>
  <si>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</si>
  <si>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</si>
  <si>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</si>
  <si>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</si>
  <si>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</si>
  <si>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</si>
  <si>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</si>
  <si>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</si>
  <si>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</si>
  <si>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</si>
  <si>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</si>
  <si>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</si>
  <si>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</si>
  <si>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</si>
  <si>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</si>
  <si>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</si>
  <si>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</si>
  <si>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</si>
  <si>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</si>
  <si>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</si>
  <si>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</si>
  <si>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</si>
  <si>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</si>
  <si>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</si>
  <si>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</si>
  <si>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</si>
  <si>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</si>
  <si>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</si>
  <si>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</si>
  <si>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</si>
  <si>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</si>
  <si>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</si>
  <si>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</si>
  <si>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</si>
  <si>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</si>
  <si>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</si>
  <si>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</si>
  <si>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</si>
  <si>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</si>
  <si>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</si>
  <si>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</si>
  <si>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</si>
  <si>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</si>
  <si>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</si>
  <si>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</si>
  <si>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</si>
  <si>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</si>
  <si>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</si>
  <si>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</si>
  <si>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</si>
  <si>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</si>
  <si>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</si>
  <si>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</si>
  <si>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</si>
  <si>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</si>
  <si>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</si>
  <si>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</si>
  <si>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</si>
  <si>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</si>
  <si>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</si>
  <si>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</si>
  <si>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</si>
  <si>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</si>
  <si>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</si>
  <si>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</si>
  <si>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</si>
  <si>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</si>
  <si>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</si>
  <si>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</si>
  <si>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</si>
  <si>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</si>
  <si>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</si>
  <si>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</si>
  <si>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</si>
  <si>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</si>
  <si>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</si>
  <si>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</si>
  <si>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</si>
  <si>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</si>
  <si>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</si>
  <si>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</si>
  <si>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</si>
  <si>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</si>
  <si>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</si>
  <si>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</si>
  <si>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</si>
  <si>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</si>
  <si>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</si>
  <si>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</si>
  <si>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</si>
  <si>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</si>
  <si>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</si>
  <si>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</si>
  <si>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</si>
  <si>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</si>
  <si>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</si>
  <si>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</si>
  <si>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</si>
  <si>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</si>
  <si>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</si>
  <si>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</si>
  <si>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</si>
  <si>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</si>
  <si>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</si>
  <si>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</si>
  <si>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</si>
  <si>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</si>
  <si>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</si>
  <si>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</si>
  <si>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</si>
  <si>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</si>
  <si>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</si>
  <si>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</si>
  <si>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</si>
  <si>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</si>
  <si>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</si>
  <si>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</si>
  <si>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</si>
  <si>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</si>
  <si>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</si>
  <si>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</si>
  <si>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</si>
  <si>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</si>
  <si>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</si>
  <si>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</si>
  <si>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</si>
  <si>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</si>
  <si>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</si>
  <si>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</si>
  <si>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</si>
  <si>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</si>
  <si>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</si>
  <si>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</si>
  <si>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</si>
  <si>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</si>
  <si>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</si>
  <si>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</si>
  <si>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</si>
  <si>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</si>
  <si>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</si>
  <si>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</si>
  <si>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</si>
  <si>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</si>
  <si>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</si>
  <si>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</si>
  <si>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</si>
  <si>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</si>
  <si>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</si>
  <si>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</si>
  <si>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</si>
  <si>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</si>
  <si>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</si>
  <si>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</si>
  <si>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</si>
  <si>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</si>
  <si>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</si>
  <si>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</si>
  <si>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</si>
  <si>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</si>
  <si>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</si>
  <si>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</si>
  <si>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</si>
  <si>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</si>
  <si>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</si>
  <si>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</si>
  <si>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</si>
  <si>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</si>
  <si>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</si>
  <si>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</si>
  <si>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</si>
  <si>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</si>
  <si>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</si>
  <si>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</si>
  <si>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</si>
  <si>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</si>
  <si>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</si>
  <si>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</si>
  <si>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</si>
  <si>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</si>
  <si>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</si>
  <si>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</si>
  <si>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</si>
  <si>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</si>
  <si>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</si>
  <si>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</si>
  <si>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</si>
  <si>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</si>
  <si>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</si>
  <si>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</si>
  <si>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</si>
  <si>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</si>
  <si>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</si>
  <si>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</si>
  <si>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</si>
  <si>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</si>
  <si>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</si>
  <si>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</si>
  <si>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</si>
  <si>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</si>
  <si>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</si>
  <si>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</si>
  <si>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</si>
  <si>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</si>
  <si>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</si>
  <si>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</si>
  <si>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</si>
  <si>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</si>
  <si>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</si>
  <si>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</si>
  <si>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</si>
  <si>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</si>
  <si>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</si>
  <si>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</si>
  <si>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</si>
  <si>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</si>
  <si>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</si>
  <si>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</si>
  <si>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</si>
  <si>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</si>
  <si>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</si>
  <si>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</si>
  <si>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</si>
  <si>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</si>
  <si>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</si>
  <si>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</si>
  <si>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</si>
  <si>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</si>
  <si>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</si>
  <si>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</si>
  <si>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</si>
  <si>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</si>
  <si>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</si>
  <si>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</si>
  <si>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</si>
  <si>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</si>
  <si>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</si>
  <si>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</si>
  <si>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</si>
  <si>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</si>
  <si>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</si>
  <si>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</si>
  <si>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</si>
  <si>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</si>
  <si>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</si>
  <si>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</si>
  <si>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</si>
  <si>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</si>
  <si>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</si>
  <si>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</si>
  <si>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</si>
  <si>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</si>
  <si>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</si>
  <si>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</si>
  <si>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</si>
  <si>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</si>
  <si>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</si>
  <si>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</si>
  <si>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</si>
  <si>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</si>
  <si>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</si>
  <si>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</si>
  <si>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</si>
  <si>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</si>
  <si>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</si>
  <si>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</si>
  <si>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</si>
  <si>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</si>
  <si>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</si>
  <si>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</si>
  <si>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</si>
  <si>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</si>
  <si>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</si>
  <si>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</si>
  <si>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</si>
  <si>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</si>
  <si>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</si>
  <si>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</si>
  <si>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</si>
  <si>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</si>
  <si>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</si>
  <si>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</si>
  <si>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</si>
  <si>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</si>
  <si>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</si>
  <si>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</si>
  <si>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</si>
  <si>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</si>
  <si>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</si>
  <si>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</si>
  <si>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</si>
  <si>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</si>
  <si>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</si>
  <si>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</si>
  <si>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</si>
  <si>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</si>
  <si>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</si>
  <si>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</si>
  <si>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</si>
  <si>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</si>
  <si>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</si>
  <si>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</si>
  <si>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</si>
  <si>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</si>
  <si>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</si>
  <si>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</si>
  <si>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</si>
  <si>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</si>
  <si>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</si>
  <si>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</si>
  <si>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</si>
  <si>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</si>
  <si>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</si>
  <si>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</si>
  <si>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</si>
  <si>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</si>
  <si>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</si>
  <si>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</si>
  <si>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</si>
  <si>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</si>
  <si>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</si>
  <si>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</si>
  <si>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</si>
  <si>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</si>
  <si>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</si>
  <si>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</si>
  <si>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</si>
  <si>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</si>
  <si>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</si>
  <si>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</si>
  <si>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</si>
  <si>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</si>
  <si>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</si>
  <si>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</si>
  <si>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</si>
  <si>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</si>
  <si>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</si>
  <si>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</si>
  <si>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</si>
  <si>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</si>
  <si>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</si>
  <si>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</si>
  <si>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</si>
  <si>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</si>
  <si>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</si>
  <si>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</si>
  <si>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</si>
  <si>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</si>
  <si>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</si>
  <si>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</si>
  <si>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</si>
  <si>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</si>
  <si>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</si>
  <si>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</si>
  <si>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</si>
  <si>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</si>
  <si>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</si>
  <si>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</si>
  <si>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</si>
  <si>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</si>
  <si>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</si>
  <si>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</si>
  <si>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</si>
  <si>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</si>
  <si>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</si>
  <si>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</si>
  <si>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</si>
  <si>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</si>
  <si>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</si>
  <si>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</si>
  <si>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</si>
  <si>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</si>
  <si>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</si>
  <si>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</si>
  <si>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</si>
  <si>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</si>
  <si>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</si>
  <si>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</si>
  <si>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</si>
  <si>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</si>
  <si>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</si>
  <si>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</si>
  <si>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</si>
  <si>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</si>
  <si>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</si>
  <si>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</si>
  <si>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</si>
  <si>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</si>
  <si>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</si>
  <si>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</si>
  <si>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</si>
  <si>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</si>
  <si>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</si>
  <si>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</si>
  <si>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</si>
  <si>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</si>
  <si>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</si>
  <si>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</si>
  <si>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</si>
  <si>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</si>
  <si>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</si>
  <si>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</si>
  <si>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</si>
  <si>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</si>
  <si>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</si>
  <si>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</si>
  <si>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</si>
  <si>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</si>
  <si>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</si>
  <si>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</si>
  <si>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</si>
  <si>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</si>
  <si>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</si>
  <si>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</si>
  <si>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</si>
  <si>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</si>
  <si>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</si>
  <si>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</si>
  <si>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</si>
  <si>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</si>
  <si>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</si>
  <si>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</si>
  <si>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</si>
  <si>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</si>
  <si>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</si>
  <si>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</si>
  <si>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</si>
  <si>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</si>
  <si>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</si>
  <si>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</si>
  <si>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</si>
  <si>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</si>
  <si>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</si>
  <si>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</si>
  <si>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</si>
  <si>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</si>
  <si>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</si>
  <si>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</si>
  <si>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</si>
  <si>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</si>
  <si>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</si>
  <si>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</si>
  <si>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</si>
  <si>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</si>
  <si>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</si>
  <si>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</si>
  <si>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</si>
  <si>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</si>
  <si>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</si>
  <si>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</si>
  <si>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</si>
  <si>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</si>
  <si>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</si>
  <si>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</si>
  <si>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</si>
  <si>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</si>
  <si>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</si>
  <si>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</si>
  <si>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</si>
  <si>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</si>
  <si>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</si>
  <si>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</si>
  <si>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</si>
  <si>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</si>
  <si>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</si>
  <si>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</si>
  <si>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</si>
  <si>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</si>
  <si>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</si>
  <si>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</si>
  <si>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</si>
  <si>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</si>
  <si>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</si>
  <si>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</si>
  <si>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</si>
  <si>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</si>
  <si>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</si>
  <si>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</si>
  <si>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</si>
  <si>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</si>
  <si>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</si>
  <si>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</si>
  <si>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</si>
  <si>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</si>
  <si>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</si>
  <si>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</si>
  <si>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</si>
  <si>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</si>
  <si>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</si>
  <si>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</si>
  <si>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</si>
  <si>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</si>
  <si>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</si>
  <si>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</si>
  <si>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</si>
  <si>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</si>
  <si>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</si>
  <si>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</si>
  <si>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</si>
  <si>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</si>
  <si>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</si>
  <si>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</si>
  <si>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</si>
  <si>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</si>
  <si>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</si>
  <si>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</si>
  <si>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</si>
  <si>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</si>
  <si>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</si>
  <si>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</si>
  <si>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</si>
  <si>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</si>
  <si>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</si>
  <si>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</si>
  <si>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</si>
  <si>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</si>
  <si>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</si>
  <si>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</si>
  <si>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</si>
  <si>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</si>
  <si>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</si>
  <si>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</si>
  <si>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</si>
  <si>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</si>
  <si>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</si>
  <si>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</si>
  <si>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</si>
  <si>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</si>
  <si>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</si>
  <si>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</si>
  <si>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</si>
  <si>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</si>
  <si>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</si>
  <si>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</si>
  <si>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</si>
  <si>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</si>
  <si>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</si>
  <si>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</si>
  <si>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</si>
  <si>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</si>
  <si>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</si>
  <si>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</si>
  <si>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</si>
  <si>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</si>
  <si>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</si>
  <si>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</si>
  <si>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</si>
  <si>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</si>
  <si>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</si>
  <si>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</si>
  <si>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</si>
  <si>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</si>
  <si>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</si>
  <si>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</si>
  <si>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</si>
  <si>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</si>
  <si>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</si>
  <si>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</si>
  <si>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</si>
  <si>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</si>
  <si>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</si>
  <si>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</si>
  <si>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</si>
  <si>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</si>
  <si>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</si>
  <si>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</si>
  <si>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</si>
  <si>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</si>
  <si>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</si>
  <si>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</si>
  <si>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</si>
  <si>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</si>
  <si>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</si>
  <si>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</si>
  <si>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</si>
  <si>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</si>
  <si>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</si>
  <si>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</si>
  <si>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</si>
  <si>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</si>
  <si>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</si>
  <si>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</si>
  <si>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</si>
  <si>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</si>
  <si>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</si>
  <si>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</si>
  <si>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</si>
  <si>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</si>
  <si>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</si>
  <si>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</si>
  <si>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</si>
  <si>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</si>
  <si>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</si>
  <si>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</si>
  <si>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</si>
  <si>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</si>
  <si>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</si>
  <si>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</si>
  <si>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</si>
  <si>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</si>
  <si>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</si>
  <si>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</si>
  <si>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</si>
  <si>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</si>
  <si>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</si>
  <si>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</si>
  <si>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</si>
  <si>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</si>
  <si>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</si>
  <si>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</si>
  <si>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</si>
  <si>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</si>
  <si>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</si>
  <si>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</si>
  <si>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</si>
  <si>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</si>
  <si>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</si>
  <si>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</si>
  <si>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</si>
  <si>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</si>
  <si>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</si>
  <si>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</si>
  <si>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</si>
  <si>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</si>
  <si>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</si>
  <si>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</si>
  <si>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</si>
  <si>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</si>
  <si>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</si>
  <si>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</si>
  <si>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</si>
  <si>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</si>
  <si>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</si>
  <si>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</si>
  <si>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</si>
  <si>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</si>
  <si>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</si>
  <si>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</si>
  <si>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</si>
  <si>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</si>
  <si>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</si>
  <si>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</si>
  <si>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</si>
  <si>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</si>
  <si>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</si>
  <si>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</si>
  <si>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</si>
  <si>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</si>
  <si>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</si>
  <si>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</si>
  <si>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</si>
  <si>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</si>
  <si>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</si>
  <si>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</si>
  <si>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</si>
  <si>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</si>
  <si>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</si>
  <si>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</si>
  <si>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</si>
  <si>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</si>
  <si>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</si>
  <si>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</si>
  <si>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</si>
  <si>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</si>
  <si>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</si>
  <si>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</si>
  <si>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</si>
  <si>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</si>
  <si>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</si>
  <si>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</si>
  <si>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</si>
  <si>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</si>
  <si>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</si>
  <si>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</si>
  <si>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</si>
  <si>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</si>
  <si>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</si>
  <si>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</si>
  <si>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</si>
  <si>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</si>
  <si>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</si>
  <si>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</si>
  <si>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</si>
  <si>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</si>
  <si>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</si>
  <si>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</si>
  <si>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</si>
  <si>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</si>
  <si>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</si>
  <si>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</si>
  <si>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</si>
  <si>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</si>
  <si>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</si>
  <si>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</si>
  <si>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</si>
  <si>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</si>
  <si>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</si>
  <si>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</si>
  <si>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</si>
  <si>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</si>
  <si>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</si>
  <si>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</si>
  <si>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</si>
  <si>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</si>
  <si>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</si>
  <si>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</si>
  <si>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</si>
  <si>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</si>
  <si>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</si>
  <si>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</si>
  <si>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</si>
  <si>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</si>
  <si>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</si>
  <si>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</si>
  <si>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</si>
  <si>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</si>
  <si>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</si>
  <si>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</si>
  <si>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</si>
  <si>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</si>
  <si>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</si>
  <si>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</si>
  <si>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</si>
  <si>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</si>
  <si>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</si>
  <si>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</si>
  <si>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</si>
  <si>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</si>
  <si>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</si>
  <si>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</si>
  <si>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</si>
  <si>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</si>
  <si>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</si>
  <si>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</si>
  <si>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</si>
  <si>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</si>
  <si>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</si>
  <si>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</si>
  <si>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</si>
  <si>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</si>
  <si>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</si>
  <si>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</si>
  <si>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</si>
  <si>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</si>
  <si>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</si>
  <si>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</si>
  <si>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</si>
  <si>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</si>
  <si>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</si>
  <si>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</si>
  <si>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</si>
  <si>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</si>
  <si>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</si>
  <si>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</si>
  <si>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</si>
  <si>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</si>
  <si>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</si>
  <si>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</si>
  <si>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</si>
  <si>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</si>
  <si>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</si>
  <si>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</si>
  <si>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</si>
  <si>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</si>
  <si>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</si>
  <si>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</si>
  <si>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</si>
  <si>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</si>
  <si>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</si>
  <si>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</si>
  <si>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</si>
  <si>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</si>
  <si>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</si>
  <si>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</si>
  <si>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</si>
  <si>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</si>
  <si>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</si>
  <si>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</si>
  <si>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</si>
  <si>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</si>
  <si>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</si>
  <si>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</si>
  <si>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</si>
  <si>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</si>
  <si>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</si>
  <si>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</si>
  <si>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</si>
  <si>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</si>
  <si>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</si>
  <si>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</si>
  <si>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</si>
  <si>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</si>
  <si>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</si>
  <si>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</si>
  <si>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</si>
  <si>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</si>
  <si>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</si>
  <si>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</si>
  <si>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</si>
  <si>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</si>
  <si>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</si>
  <si>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</si>
  <si>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</si>
  <si>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</si>
  <si>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</si>
  <si>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</si>
  <si>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</si>
  <si>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</si>
  <si>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</si>
  <si>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</si>
  <si>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</si>
  <si>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</si>
  <si>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</si>
  <si>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</si>
  <si>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</si>
  <si>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</si>
  <si>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</si>
  <si>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</si>
  <si>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</si>
  <si>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</si>
  <si>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</si>
  <si>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</si>
  <si>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</si>
  <si>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</si>
  <si>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</si>
  <si>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</si>
  <si>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</si>
  <si>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</si>
  <si>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</si>
  <si>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</si>
  <si>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</si>
  <si>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</si>
  <si>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</si>
  <si>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</si>
  <si>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</si>
  <si>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</si>
  <si>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</si>
  <si>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</si>
  <si>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</si>
  <si>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</si>
  <si>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</si>
  <si>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</si>
  <si>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</si>
  <si>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</si>
  <si>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</si>
  <si>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</si>
  <si>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</si>
  <si>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</si>
  <si>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</si>
  <si>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</si>
  <si>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</si>
  <si>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</si>
  <si>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</si>
  <si>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</si>
  <si>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</si>
  <si>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</si>
  <si>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</si>
  <si>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</si>
  <si>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</si>
  <si>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</si>
  <si>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</si>
  <si>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</si>
  <si>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</si>
  <si>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</si>
  <si>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</si>
  <si>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</si>
  <si>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</si>
  <si>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</si>
  <si>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</si>
  <si>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</si>
  <si>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</si>
  <si>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</si>
  <si>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</si>
  <si>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</si>
  <si>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</si>
  <si>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</si>
  <si>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</si>
  <si>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</si>
  <si>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</si>
  <si>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</si>
  <si>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</si>
  <si>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</si>
  <si>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</si>
  <si>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</si>
  <si>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</si>
  <si>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</si>
  <si>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</si>
  <si>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</si>
  <si>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</si>
  <si>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</si>
  <si>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</si>
  <si>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</si>
  <si>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</si>
  <si>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</si>
  <si>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</si>
  <si>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</si>
  <si>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</si>
  <si>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</si>
  <si>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</si>
  <si>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</si>
  <si>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</si>
  <si>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</si>
  <si>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</si>
  <si>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</si>
  <si>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</si>
  <si>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</si>
  <si>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</si>
  <si>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</si>
  <si>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</si>
  <si>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</si>
  <si>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</si>
  <si>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</si>
  <si>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</si>
  <si>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</si>
  <si>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</si>
  <si>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</si>
  <si>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</si>
  <si>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</si>
  <si>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</si>
  <si>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</si>
  <si>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</si>
  <si>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</si>
  <si>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</si>
  <si>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</si>
  <si>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</si>
  <si>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</si>
  <si>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</si>
  <si>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</si>
  <si>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</si>
  <si>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</si>
  <si>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</si>
  <si>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</si>
  <si>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</si>
  <si>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</si>
  <si>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</si>
  <si>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</si>
  <si>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</si>
  <si>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</si>
  <si>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</si>
  <si>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</si>
  <si>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</si>
  <si>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</si>
  <si>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</si>
  <si>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</si>
  <si>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</si>
  <si>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</si>
  <si>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</si>
  <si>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</si>
  <si>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</si>
  <si>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</si>
  <si>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</si>
  <si>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</si>
  <si>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</si>
  <si>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</si>
  <si>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</si>
  <si>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</si>
  <si>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</si>
  <si>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</si>
  <si>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</si>
  <si>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</si>
  <si>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</si>
  <si>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</si>
  <si>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</si>
  <si>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</si>
  <si>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</si>
  <si>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</si>
  <si>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</si>
  <si>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</si>
  <si>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</si>
  <si>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</si>
  <si>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</si>
  <si>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</si>
  <si>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</si>
  <si>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</si>
  <si>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</si>
  <si>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</si>
  <si>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</si>
  <si>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</si>
  <si>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</si>
  <si>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</si>
  <si>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</si>
  <si>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</si>
  <si>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</si>
  <si>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</si>
  <si>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</si>
  <si>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</si>
  <si>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</si>
  <si>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</si>
  <si>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</si>
  <si>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</si>
  <si>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</si>
  <si>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</si>
  <si>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</si>
  <si>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</si>
  <si>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</si>
  <si>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</si>
  <si>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</si>
  <si>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</si>
  <si>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</si>
  <si>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</si>
  <si>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</si>
  <si>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</si>
  <si>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</si>
  <si>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</si>
  <si>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</si>
  <si>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</si>
  <si>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</si>
  <si>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</si>
  <si>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</si>
  <si>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</si>
  <si>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</si>
  <si>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</si>
  <si>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</si>
  <si>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</si>
  <si>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</si>
  <si>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</si>
  <si>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</si>
  <si>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</si>
  <si>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</si>
  <si>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</si>
  <si>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</si>
  <si>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</si>
  <si>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</si>
  <si>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</si>
  <si>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</si>
  <si>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</si>
  <si>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</si>
  <si>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</si>
  <si>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</si>
  <si>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</si>
  <si>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</si>
  <si>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</si>
  <si>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</si>
  <si>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</si>
  <si>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</si>
  <si>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</si>
  <si>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</si>
  <si>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</si>
  <si>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</si>
  <si>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</si>
  <si>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</si>
  <si>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</si>
  <si>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</si>
  <si>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</si>
  <si>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</si>
  <si>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</si>
  <si>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</si>
  <si>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</si>
  <si>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</si>
  <si>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</si>
  <si>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</si>
  <si>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</si>
  <si>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</si>
  <si>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</si>
  <si>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</si>
  <si>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</si>
  <si>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</si>
  <si>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</si>
  <si>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</si>
  <si>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</si>
  <si>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</si>
  <si>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</si>
  <si>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</si>
  <si>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</si>
  <si>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</si>
  <si>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</si>
  <si>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</si>
  <si>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</si>
  <si>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</si>
  <si>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</si>
  <si>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</si>
  <si>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</si>
  <si>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</si>
  <si>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</si>
  <si>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</si>
  <si>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</si>
  <si>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</si>
  <si>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</si>
  <si>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</si>
  <si>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</si>
  <si>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</si>
  <si>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</si>
  <si>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</si>
  <si>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</si>
  <si>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</si>
  <si>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</si>
  <si>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</si>
  <si>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</si>
  <si>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</si>
  <si>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</si>
  <si>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</si>
  <si>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</si>
  <si>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</si>
  <si>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</si>
  <si>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</si>
  <si>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</si>
  <si>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</si>
  <si>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</si>
  <si>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</si>
  <si>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</si>
  <si>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</si>
  <si>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</si>
  <si>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</si>
  <si>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</si>
  <si>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</si>
  <si>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</si>
  <si>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</si>
  <si>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</si>
  <si>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</si>
  <si>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</si>
  <si>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</si>
  <si>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</si>
  <si>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</si>
  <si>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</si>
  <si>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</si>
  <si>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</si>
  <si>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</si>
  <si>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</si>
  <si>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</si>
  <si>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</si>
  <si>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</si>
  <si>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</si>
  <si>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</si>
  <si>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</si>
  <si>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</si>
  <si>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</si>
  <si>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</si>
  <si>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</si>
  <si>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</si>
  <si>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</si>
  <si>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</si>
  <si>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</si>
  <si>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</si>
  <si>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</si>
  <si>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</si>
  <si>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</si>
  <si>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</si>
  <si>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</si>
  <si>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</si>
  <si>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</si>
  <si>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</si>
  <si>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</si>
  <si>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</si>
  <si>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</si>
  <si>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</si>
  <si>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</si>
  <si>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</si>
  <si>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</si>
  <si>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</si>
  <si>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</si>
  <si>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</si>
  <si>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</si>
  <si>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</si>
  <si>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</si>
  <si>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</si>
  <si>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</si>
  <si>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</si>
  <si>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</si>
  <si>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</si>
  <si>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</si>
  <si>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</si>
  <si>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</si>
  <si>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</si>
  <si>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</si>
  <si>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</si>
  <si>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</si>
  <si>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</si>
  <si>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</si>
  <si>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</si>
  <si>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</si>
  <si>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</si>
  <si>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</si>
  <si>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</si>
  <si>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</si>
  <si>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</si>
  <si>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</si>
  <si>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</si>
  <si>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</si>
  <si>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</si>
  <si>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</si>
  <si>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</si>
  <si>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</si>
  <si>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</si>
  <si>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</si>
  <si>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</si>
  <si>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</si>
  <si>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</si>
  <si>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</si>
  <si>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</si>
  <si>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</si>
  <si>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</si>
  <si>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</si>
  <si>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</si>
  <si>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</si>
  <si>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</si>
  <si>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</si>
  <si>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</si>
  <si>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</si>
  <si>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</si>
  <si>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</si>
  <si>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</si>
  <si>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</si>
  <si>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</si>
  <si>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</si>
  <si>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</si>
  <si>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</si>
  <si>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</si>
  <si>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</si>
  <si>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</si>
  <si>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</si>
  <si>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</si>
  <si>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</si>
  <si>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</si>
  <si>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</si>
  <si>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</si>
  <si>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</si>
  <si>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</si>
  <si>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</si>
  <si>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</si>
  <si>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</si>
  <si>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</si>
  <si>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</si>
  <si>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</si>
  <si>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</si>
  <si>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</si>
  <si>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</si>
  <si>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</si>
  <si>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</si>
  <si>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</si>
  <si>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</si>
  <si>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</si>
  <si>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</si>
  <si>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</si>
  <si>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</si>
  <si>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</si>
  <si>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</si>
  <si>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</si>
  <si>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</si>
  <si>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</si>
  <si>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</si>
  <si>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</si>
  <si>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</si>
  <si>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</si>
  <si>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</si>
  <si>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</si>
  <si>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</si>
  <si>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</si>
  <si>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</si>
  <si>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</si>
  <si>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</si>
  <si>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</si>
  <si>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</si>
  <si>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</si>
  <si>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</si>
  <si>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</si>
  <si>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</si>
  <si>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</si>
  <si>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</si>
  <si>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</si>
  <si>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</si>
  <si>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</si>
  <si>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</si>
  <si>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</si>
  <si>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</si>
  <si>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</si>
  <si>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</si>
  <si>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</si>
  <si>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</si>
  <si>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</si>
  <si>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</si>
  <si>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</si>
  <si>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</si>
  <si>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</si>
  <si>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</si>
  <si>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</si>
  <si>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</si>
  <si>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</si>
  <si>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</si>
  <si>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</si>
  <si>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</si>
  <si>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</si>
  <si>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</si>
  <si>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</si>
  <si>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</si>
  <si>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</si>
  <si>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</si>
  <si>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</si>
  <si>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</si>
  <si>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</si>
  <si>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</si>
  <si>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</si>
  <si>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</si>
  <si>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</si>
  <si>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</si>
  <si>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</si>
  <si>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</si>
  <si>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</si>
  <si>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</si>
  <si>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</si>
  <si>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</si>
  <si>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</si>
  <si>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</si>
  <si>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</si>
  <si>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</si>
  <si>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</si>
  <si>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</si>
  <si>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</si>
  <si>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</si>
  <si>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</si>
  <si>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</si>
  <si>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</si>
  <si>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</si>
  <si>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</si>
  <si>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</si>
  <si>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</si>
  <si>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</si>
  <si>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</si>
  <si>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</si>
  <si>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</si>
  <si>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</si>
  <si>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</si>
  <si>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</si>
  <si>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</si>
  <si>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</si>
  <si>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</si>
  <si>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</si>
  <si>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</si>
  <si>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</si>
  <si>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</si>
  <si>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</si>
  <si>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</si>
  <si>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</si>
  <si>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</si>
  <si>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</si>
  <si>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</si>
  <si>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</si>
  <si>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</si>
  <si>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</si>
  <si>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</si>
  <si>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</si>
  <si>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</si>
  <si>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</si>
  <si>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</si>
  <si>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</si>
  <si>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</si>
  <si>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</si>
  <si>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</si>
  <si>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</si>
  <si>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</si>
  <si>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</si>
  <si>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</si>
  <si>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</si>
  <si>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</si>
  <si>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</si>
  <si>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</si>
  <si>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</si>
  <si>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</si>
  <si>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</si>
  <si>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</si>
  <si>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</si>
  <si>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</si>
  <si>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</si>
  <si>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</si>
  <si>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</si>
  <si>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</si>
  <si>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</si>
  <si>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</si>
  <si>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</si>
  <si>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</si>
  <si>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</si>
  <si>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</si>
  <si>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</si>
  <si>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</si>
  <si>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</si>
  <si>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</si>
  <si>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</si>
  <si>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</si>
  <si>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</si>
  <si>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</si>
  <si>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</si>
  <si>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</si>
  <si>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</si>
  <si>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</si>
  <si>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</si>
  <si>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</si>
  <si>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</si>
  <si>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</si>
  <si>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</si>
  <si>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</si>
  <si>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</si>
  <si>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</si>
  <si>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</si>
  <si>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</si>
  <si>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</si>
  <si>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</si>
  <si>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</si>
  <si>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</si>
  <si>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</si>
  <si>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</si>
  <si>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</si>
  <si>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</si>
  <si>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</si>
  <si>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</si>
  <si>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</si>
  <si>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</si>
  <si>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</si>
  <si>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</si>
  <si>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</si>
  <si>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</si>
  <si>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</si>
  <si>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</si>
  <si>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</si>
  <si>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</si>
  <si>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</si>
  <si>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</si>
  <si>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</si>
  <si>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</si>
  <si>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</si>
  <si>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</si>
  <si>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</si>
  <si>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</si>
  <si>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</si>
  <si>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</si>
  <si>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</si>
  <si>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</si>
  <si>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</si>
  <si>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</si>
  <si>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</si>
  <si>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</si>
  <si>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</si>
  <si>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</si>
  <si>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</si>
  <si>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</si>
  <si>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</si>
  <si>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</si>
  <si>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</si>
  <si>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</si>
  <si>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</si>
  <si>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</si>
  <si>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</si>
  <si>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</si>
  <si>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</si>
  <si>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</si>
  <si>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</si>
  <si>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</si>
  <si>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</si>
  <si>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</si>
  <si>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</si>
  <si>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</si>
  <si>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</si>
  <si>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</si>
  <si>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</si>
  <si>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</si>
  <si>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</si>
  <si>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</si>
  <si>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</si>
  <si>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</si>
  <si>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</si>
  <si>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</si>
  <si>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</si>
  <si>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</si>
  <si>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</si>
  <si>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</si>
  <si>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</si>
  <si>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</si>
  <si>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</si>
  <si>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</si>
  <si>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</si>
  <si>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</si>
  <si>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</si>
  <si>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</si>
  <si>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</si>
  <si>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</si>
  <si>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</si>
  <si>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</si>
  <si>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</si>
  <si>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</si>
  <si>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</si>
  <si>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</si>
  <si>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</si>
  <si>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</si>
  <si>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</si>
  <si>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</si>
  <si>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</si>
  <si>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</si>
  <si>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</si>
  <si>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</si>
  <si>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</si>
  <si>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</si>
  <si>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</si>
  <si>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</si>
  <si>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</si>
  <si>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</si>
  <si>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</si>
  <si>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</si>
  <si>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</si>
  <si>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</si>
  <si>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</si>
  <si>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</si>
  <si>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</si>
  <si>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</si>
  <si>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</si>
  <si>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</si>
  <si>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</si>
  <si>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</si>
  <si>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</si>
  <si>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</si>
  <si>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</si>
  <si>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</si>
  <si>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</si>
  <si>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</si>
  <si>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</si>
  <si>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</si>
  <si>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</si>
  <si>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</si>
  <si>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</si>
  <si>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</si>
  <si>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</si>
  <si>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</si>
  <si>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</si>
  <si>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</si>
  <si>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</si>
  <si>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</si>
  <si>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</si>
  <si>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</si>
  <si>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</si>
  <si>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</si>
  <si>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</si>
  <si>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</si>
  <si>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</si>
  <si>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</si>
  <si>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</si>
  <si>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</si>
  <si>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</si>
  <si>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</si>
  <si>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</si>
  <si>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</si>
  <si>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</si>
  <si>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</si>
  <si>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</si>
  <si>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</si>
  <si>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</si>
  <si>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</si>
  <si>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</si>
  <si>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</si>
  <si>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</si>
  <si>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</si>
  <si>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</si>
  <si>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</si>
  <si>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</si>
  <si>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</si>
  <si>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</si>
  <si>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</si>
  <si>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</si>
  <si>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</si>
  <si>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</si>
  <si>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</si>
  <si>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</si>
  <si>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</si>
  <si>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</si>
  <si>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</si>
  <si>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</si>
  <si>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</si>
  <si>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</si>
  <si>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</si>
  <si>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</si>
  <si>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</si>
  <si>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</si>
  <si>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</si>
  <si>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</si>
  <si>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</si>
  <si>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</si>
  <si>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</si>
  <si>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</si>
  <si>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</si>
  <si>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</si>
  <si>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</si>
  <si>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</si>
  <si>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</si>
  <si>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</si>
  <si>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</si>
  <si>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</si>
  <si>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</si>
  <si>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</si>
  <si>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</si>
  <si>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</si>
  <si>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</si>
  <si>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</si>
  <si>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</si>
  <si>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</si>
  <si>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</si>
  <si>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</si>
  <si>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</si>
  <si>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</si>
  <si>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</si>
  <si>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</si>
  <si>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</si>
  <si>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</si>
  <si>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</si>
  <si>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</si>
  <si>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</si>
  <si>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</si>
  <si>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</si>
  <si>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</si>
  <si>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</si>
  <si>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</si>
  <si>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</si>
  <si>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</si>
  <si>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</si>
  <si>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</si>
  <si>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</si>
  <si>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</si>
  <si>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</si>
  <si>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</si>
  <si>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</si>
  <si>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</si>
  <si>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</si>
  <si>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</si>
  <si>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</si>
  <si>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</si>
  <si>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</si>
  <si>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</si>
  <si>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</si>
  <si>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</si>
  <si>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</si>
  <si>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</si>
  <si>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</si>
  <si>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</si>
  <si>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</si>
  <si>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</si>
  <si>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</si>
  <si>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</si>
  <si>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</si>
  <si>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</si>
  <si>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</si>
  <si>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</si>
  <si>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</si>
  <si>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</si>
  <si>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</si>
  <si>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</si>
  <si>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</si>
  <si>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</si>
  <si>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</si>
  <si>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</si>
  <si>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</si>
  <si>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</si>
  <si>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</si>
  <si>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</si>
  <si>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</si>
  <si>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</si>
  <si>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</si>
  <si>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</si>
  <si>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</si>
  <si>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</si>
  <si>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</si>
  <si>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</si>
  <si>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</si>
  <si>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</si>
  <si>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</si>
  <si>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</si>
  <si>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</si>
  <si>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</si>
  <si>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</si>
  <si>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</si>
  <si>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</si>
  <si>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</si>
  <si>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</si>
  <si>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</si>
  <si>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</si>
  <si>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</si>
  <si>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</si>
  <si>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</si>
  <si>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</si>
  <si>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</si>
  <si>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</si>
  <si>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</si>
  <si>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</si>
  <si>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</si>
  <si>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</si>
  <si>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</si>
  <si>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</si>
  <si>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</si>
  <si>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</si>
  <si>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</si>
  <si>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</si>
  <si>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</si>
  <si>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</si>
  <si>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</si>
  <si>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</si>
  <si>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</si>
  <si>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</si>
  <si>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</si>
  <si>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</si>
  <si>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</si>
  <si>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</si>
  <si>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</si>
  <si>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</si>
  <si>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</si>
  <si>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</si>
  <si>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</si>
  <si>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</si>
  <si>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</si>
  <si>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</si>
  <si>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</si>
  <si>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</si>
  <si>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</si>
  <si>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</si>
  <si>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</si>
  <si>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</si>
  <si>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</si>
  <si>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</si>
  <si>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</si>
  <si>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</si>
  <si>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</si>
  <si>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</si>
  <si>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</si>
  <si>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</si>
  <si>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</si>
  <si>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</si>
  <si>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</si>
  <si>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</si>
  <si>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</si>
  <si>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</si>
  <si>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</si>
  <si>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</si>
  <si>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</si>
  <si>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</si>
  <si>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</si>
  <si>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</si>
  <si>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</si>
  <si>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</si>
  <si>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</si>
  <si>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</si>
  <si>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</si>
  <si>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</si>
  <si>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</si>
  <si>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</si>
  <si>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</si>
  <si>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</si>
  <si>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</si>
  <si>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</si>
  <si>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</si>
  <si>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</si>
  <si>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</si>
  <si>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</si>
  <si>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</si>
  <si>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</si>
  <si>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</si>
  <si>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</si>
  <si>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</si>
  <si>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</si>
  <si>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</si>
  <si>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</si>
  <si>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</si>
  <si>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</si>
  <si>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</si>
  <si>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</si>
  <si>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</si>
  <si>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</si>
  <si>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</si>
  <si>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</si>
  <si>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</si>
  <si>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</si>
  <si>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</si>
  <si>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</si>
  <si>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</si>
  <si>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</si>
  <si>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</si>
  <si>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</si>
  <si>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</si>
  <si>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</si>
  <si>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</si>
  <si>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</si>
  <si>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</si>
  <si>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</si>
  <si>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</si>
  <si>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</si>
  <si>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</si>
  <si>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</si>
  <si>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</si>
  <si>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</si>
  <si>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</si>
  <si>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</si>
  <si>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</si>
  <si>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</si>
  <si>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</si>
  <si>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</si>
  <si>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</si>
  <si>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</si>
  <si>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</si>
  <si>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</si>
  <si>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</si>
  <si>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</si>
  <si>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</si>
  <si>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</si>
  <si>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</si>
  <si>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</si>
  <si>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</si>
  <si>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</si>
  <si>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</si>
  <si>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</si>
  <si>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</si>
  <si>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</si>
  <si>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</si>
  <si>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</si>
  <si>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</si>
  <si>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</si>
  <si>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</si>
  <si>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</si>
  <si>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</si>
  <si>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</si>
  <si>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</si>
  <si>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</si>
  <si>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</si>
  <si>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</si>
  <si>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</si>
  <si>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</si>
  <si>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</si>
  <si>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</si>
  <si>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</si>
  <si>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</si>
  <si>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</si>
  <si>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</si>
  <si>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</si>
  <si>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</si>
  <si>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</si>
  <si>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</si>
  <si>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</si>
  <si>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</si>
  <si>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</si>
  <si>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</si>
  <si>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</si>
  <si>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</si>
  <si>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</si>
  <si>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</si>
  <si>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</si>
  <si>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</si>
  <si>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</si>
  <si>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</si>
  <si>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</si>
  <si>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</si>
  <si>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</si>
  <si>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</si>
  <si>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</si>
  <si>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</si>
  <si>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</si>
  <si>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</si>
  <si>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</si>
  <si>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</si>
  <si>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</si>
  <si>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</si>
  <si>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</si>
  <si>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</si>
  <si>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</si>
  <si>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</si>
  <si>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</si>
  <si>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</si>
  <si>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</si>
  <si>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</si>
  <si>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</si>
  <si>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</si>
  <si>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</si>
  <si>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</si>
  <si>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</si>
  <si>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</si>
  <si>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</si>
  <si>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</si>
  <si>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</si>
  <si>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</si>
  <si>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</si>
  <si>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</si>
  <si>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</si>
  <si>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</si>
  <si>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</si>
  <si>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</si>
  <si>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</si>
  <si>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</si>
  <si>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</si>
  <si>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</si>
  <si>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</si>
  <si>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</si>
  <si>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</si>
  <si>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</si>
  <si>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</si>
  <si>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</si>
  <si>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</si>
  <si>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</si>
  <si>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</si>
  <si>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</si>
  <si>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</si>
  <si>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</si>
  <si>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</si>
  <si>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</si>
  <si>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</si>
  <si>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</si>
  <si>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</si>
  <si>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</si>
  <si>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</si>
  <si>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</si>
  <si>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</si>
  <si>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</si>
  <si>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</si>
  <si>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</si>
  <si>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</si>
  <si>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</si>
  <si>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</si>
  <si>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</si>
  <si>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</si>
  <si>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</si>
  <si>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</si>
  <si>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</si>
  <si>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</si>
  <si>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</si>
  <si>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</si>
  <si>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</si>
  <si>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</si>
  <si>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</si>
  <si>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</si>
  <si>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</si>
  <si>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</si>
  <si>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</si>
  <si>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</si>
  <si>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</si>
  <si>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</si>
  <si>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</si>
  <si>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</si>
  <si>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</si>
  <si>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</si>
  <si>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</si>
  <si>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</si>
  <si>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</si>
  <si>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</si>
  <si>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</si>
  <si>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</si>
  <si>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</si>
  <si>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</si>
  <si>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</si>
  <si>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</si>
  <si>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</si>
  <si>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</si>
  <si>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</si>
  <si>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</si>
  <si>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</si>
  <si>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</si>
  <si>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</si>
  <si>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</si>
  <si>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</si>
  <si>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</si>
  <si>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</si>
  <si>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</si>
  <si>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</si>
  <si>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</si>
  <si>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</si>
  <si>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</si>
  <si>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</si>
  <si>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</si>
  <si>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</si>
  <si>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</si>
  <si>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</si>
  <si>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</si>
  <si>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</si>
  <si>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</si>
  <si>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</si>
  <si>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</si>
  <si>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</si>
  <si>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</si>
  <si>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</si>
  <si>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</si>
  <si>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</si>
  <si>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</si>
  <si>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</si>
  <si>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</si>
  <si>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</si>
  <si>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</si>
  <si>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</si>
  <si>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</si>
  <si>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</si>
  <si>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</si>
  <si>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</si>
  <si>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</si>
  <si>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</si>
  <si>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</si>
  <si>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</si>
  <si>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</si>
  <si>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</si>
  <si>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</si>
  <si>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</si>
  <si>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</si>
  <si>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</si>
  <si>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</si>
  <si>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</si>
  <si>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</si>
  <si>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</si>
  <si>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</si>
  <si>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</si>
  <si>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</si>
  <si>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</si>
  <si>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</si>
  <si>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</si>
  <si>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</si>
  <si>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</si>
  <si>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</si>
  <si>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</si>
  <si>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</si>
  <si>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</si>
  <si>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</si>
  <si>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</si>
  <si>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</si>
  <si>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</si>
  <si>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</si>
  <si>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</si>
  <si>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</si>
  <si>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</si>
  <si>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</si>
  <si>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</si>
  <si>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</si>
  <si>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</si>
  <si>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</si>
  <si>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</si>
  <si>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</si>
  <si>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</si>
  <si>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</si>
  <si>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</si>
  <si>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</si>
  <si>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</si>
  <si>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</si>
  <si>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</si>
  <si>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</si>
  <si>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</si>
  <si>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</si>
  <si>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</si>
  <si>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</si>
  <si>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</si>
  <si>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</si>
  <si>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</si>
  <si>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</si>
  <si>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</si>
  <si>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</si>
  <si>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</si>
  <si>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</si>
  <si>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</si>
  <si>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</si>
  <si>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</si>
  <si>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</si>
  <si>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</si>
  <si>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</si>
  <si>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</si>
  <si>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</si>
  <si>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</si>
  <si>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</si>
  <si>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</si>
  <si>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</si>
  <si>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</si>
  <si>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</si>
  <si>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</si>
  <si>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</si>
  <si>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</si>
  <si>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</si>
  <si>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</si>
  <si>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</si>
  <si>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</si>
  <si>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</si>
  <si>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</si>
  <si>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</si>
  <si>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</si>
  <si>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</si>
  <si>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</si>
  <si>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</si>
  <si>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</si>
  <si>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</si>
  <si>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</si>
  <si>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</si>
  <si>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</si>
  <si>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</si>
  <si>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</si>
  <si>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</si>
  <si>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</si>
  <si>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</si>
  <si>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</si>
  <si>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</si>
  <si>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</si>
  <si>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</si>
  <si>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</si>
  <si>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</si>
  <si>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</si>
  <si>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</si>
  <si>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</si>
  <si>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</si>
  <si>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</si>
  <si>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</si>
  <si>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</si>
  <si>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</si>
  <si>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</si>
  <si>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</si>
  <si>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</si>
  <si>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</si>
  <si>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</si>
  <si>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</si>
  <si>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</si>
  <si>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</si>
  <si>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</si>
  <si>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</si>
  <si>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</si>
  <si>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</si>
  <si>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</si>
  <si>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</si>
  <si>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</si>
  <si>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</si>
  <si>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</si>
  <si>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</si>
  <si>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</si>
  <si>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</si>
  <si>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</si>
  <si>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</si>
  <si>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</si>
  <si>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</si>
  <si>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</si>
  <si>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</si>
  <si>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</si>
  <si>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</si>
  <si>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</si>
  <si>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</si>
  <si>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</si>
  <si>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</si>
  <si>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</si>
  <si>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</si>
  <si>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</si>
  <si>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</si>
  <si>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</si>
  <si>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</si>
  <si>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</si>
  <si>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</si>
  <si>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</si>
  <si>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</si>
  <si>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</si>
  <si>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</si>
  <si>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</si>
  <si>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</si>
  <si>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</si>
  <si>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</si>
  <si>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</si>
  <si>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</si>
  <si>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</si>
  <si>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</si>
  <si>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</si>
  <si>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</si>
  <si>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</si>
  <si>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</si>
  <si>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</si>
  <si>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</si>
  <si>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</si>
  <si>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</si>
  <si>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</si>
  <si>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</si>
  <si>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</si>
  <si>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</si>
  <si>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</si>
  <si>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</si>
  <si>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</si>
  <si>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</si>
  <si>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</si>
  <si>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</si>
  <si>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</si>
  <si>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</si>
  <si>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</si>
  <si>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</si>
  <si>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</si>
  <si>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</si>
  <si>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</si>
  <si>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</si>
  <si>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</si>
  <si>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</si>
  <si>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</si>
  <si>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</si>
  <si>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</si>
  <si>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</si>
  <si>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</si>
  <si>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</si>
  <si>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</si>
  <si>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</si>
  <si>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</si>
  <si>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</si>
  <si>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</si>
  <si>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</si>
  <si>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</si>
  <si>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</si>
  <si>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</si>
  <si>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</si>
  <si>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</si>
  <si>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</si>
  <si>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</si>
  <si>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</si>
  <si>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</si>
  <si>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</si>
  <si>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</si>
  <si>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</si>
  <si>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</si>
  <si>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</si>
  <si>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</si>
  <si>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</si>
  <si>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</si>
  <si>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</si>
  <si>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</si>
  <si>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</si>
  <si>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</si>
  <si>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</si>
  <si>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</si>
  <si>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</si>
  <si>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</si>
  <si>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</si>
  <si>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</si>
  <si>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</si>
  <si>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</si>
  <si>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</si>
  <si>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</si>
  <si>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</si>
  <si>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</si>
  <si>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</si>
  <si>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</si>
  <si>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</si>
  <si>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</si>
  <si>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</si>
  <si>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</si>
  <si>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</si>
  <si>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</si>
  <si>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</si>
  <si>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</si>
  <si>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</si>
  <si>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</si>
  <si>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</si>
  <si>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</si>
  <si>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</si>
  <si>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</si>
  <si>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</si>
  <si>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</si>
  <si>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</si>
  <si>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</si>
  <si>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</si>
  <si>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</si>
  <si>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</si>
  <si>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</si>
  <si>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</si>
  <si>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</si>
  <si>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</si>
  <si>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</si>
  <si>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</si>
  <si>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</si>
  <si>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</si>
  <si>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</si>
  <si>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</si>
  <si>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</si>
  <si>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</si>
  <si>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</si>
  <si>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</si>
  <si>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</si>
  <si>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</si>
  <si>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</si>
  <si>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</si>
  <si>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</si>
  <si>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</si>
  <si>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</si>
  <si>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</si>
  <si>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</si>
  <si>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</si>
  <si>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</si>
  <si>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</si>
  <si>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</si>
  <si>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</si>
  <si>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</si>
  <si>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</si>
  <si>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</si>
  <si>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</si>
  <si>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</si>
  <si>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</si>
  <si>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</si>
  <si>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</si>
  <si>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</si>
  <si>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</si>
  <si>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</si>
  <si>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</si>
  <si>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</si>
  <si>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</si>
  <si>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</si>
  <si>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</si>
  <si>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</si>
  <si>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</si>
  <si>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</si>
  <si>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</si>
  <si>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</si>
  <si>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</si>
  <si>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</si>
  <si>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</si>
  <si>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</si>
  <si>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</si>
  <si>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</si>
  <si>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</si>
  <si>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</si>
  <si>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</si>
  <si>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</si>
  <si>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</si>
  <si>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</si>
  <si>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</si>
  <si>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</si>
  <si>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</si>
  <si>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</si>
  <si>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</si>
  <si>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</si>
  <si>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</si>
  <si>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</si>
  <si>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</si>
  <si>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</si>
  <si>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</si>
  <si>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</si>
  <si>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</si>
  <si>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</si>
  <si>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</si>
  <si>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</si>
  <si>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</si>
  <si>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</si>
  <si>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</si>
  <si>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</si>
  <si>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</si>
  <si>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</si>
  <si>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</si>
  <si>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</si>
  <si>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</si>
  <si>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</si>
  <si>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</si>
  <si>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</si>
  <si>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</si>
  <si>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</si>
  <si>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</si>
  <si>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</si>
  <si>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</si>
  <si>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</si>
  <si>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</si>
  <si>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</si>
  <si>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</si>
  <si>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</si>
  <si>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</si>
  <si>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</si>
  <si>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</si>
  <si>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</si>
  <si>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</si>
  <si>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</si>
  <si>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</si>
  <si>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</si>
  <si>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</si>
  <si>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</si>
  <si>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</si>
  <si>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</si>
  <si>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</si>
  <si>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</si>
  <si>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</si>
  <si>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</si>
  <si>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</si>
  <si>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</si>
  <si>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</si>
  <si>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</si>
  <si>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</si>
  <si>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</si>
  <si>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</si>
  <si>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</si>
  <si>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</si>
  <si>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</si>
  <si>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</si>
  <si>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</si>
  <si>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</si>
  <si>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</si>
  <si>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</si>
  <si>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</si>
  <si>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</si>
  <si>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</si>
  <si>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</si>
  <si>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</si>
  <si>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</si>
  <si>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</si>
  <si>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</si>
  <si>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</si>
  <si>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</si>
  <si>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</si>
  <si>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</si>
  <si>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</si>
  <si>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</si>
  <si>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</si>
  <si>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</si>
  <si>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</si>
  <si>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</si>
  <si>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</si>
  <si>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</si>
  <si>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</si>
  <si>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</si>
  <si>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</si>
  <si>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</si>
  <si>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</si>
  <si>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</si>
  <si>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</si>
  <si>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</si>
  <si>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</si>
  <si>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</si>
  <si>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</si>
  <si>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</si>
  <si>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</si>
  <si>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</si>
  <si>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</si>
  <si>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</si>
  <si>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</si>
  <si>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</si>
  <si>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</si>
  <si>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</si>
  <si>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</si>
  <si>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</si>
  <si>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</si>
  <si>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</si>
  <si>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</si>
  <si>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</si>
  <si>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</si>
  <si>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</si>
  <si>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</si>
  <si>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</si>
  <si>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</si>
  <si>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</si>
  <si>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</si>
  <si>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</si>
  <si>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</si>
  <si>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</si>
  <si>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</si>
  <si>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</si>
  <si>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</si>
  <si>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</si>
  <si>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</si>
  <si>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</si>
  <si>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</si>
  <si>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</si>
  <si>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</si>
  <si>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</si>
  <si>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</si>
  <si>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</si>
  <si>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</si>
  <si>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</si>
  <si>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</si>
  <si>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</si>
  <si>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</si>
  <si>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</si>
  <si>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</si>
  <si>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</si>
  <si>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</si>
  <si>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</si>
  <si>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</si>
  <si>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</si>
  <si>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</si>
  <si>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</si>
  <si>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</si>
  <si>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</si>
  <si>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</si>
  <si>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</si>
  <si>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</si>
  <si>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</si>
  <si>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</si>
  <si>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</si>
  <si>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</si>
  <si>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</si>
  <si>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</si>
  <si>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</si>
  <si>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</si>
  <si>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</si>
  <si>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</si>
  <si>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</si>
  <si>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</si>
  <si>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</si>
  <si>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</si>
  <si>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</si>
  <si>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</si>
  <si>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</si>
  <si>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</si>
  <si>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</si>
  <si>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</si>
  <si>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</si>
  <si>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</si>
  <si>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</si>
  <si>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</si>
  <si>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</si>
  <si>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</si>
  <si>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</si>
  <si>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</si>
  <si>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</si>
  <si>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</si>
  <si>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</si>
  <si>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</si>
  <si>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</si>
  <si>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</si>
  <si>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</si>
  <si>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</si>
  <si>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</si>
  <si>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</si>
  <si>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</si>
  <si>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</si>
  <si>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</si>
  <si>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</si>
  <si>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</si>
  <si>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</si>
  <si>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</si>
  <si>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</si>
  <si>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</si>
  <si>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</si>
  <si>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</si>
  <si>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</si>
  <si>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</si>
  <si>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</si>
  <si>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</si>
  <si>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</si>
  <si>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</si>
  <si>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</si>
  <si>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</si>
  <si>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</si>
  <si>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</si>
  <si>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</si>
  <si>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</si>
  <si>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</si>
  <si>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</si>
  <si>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</si>
  <si>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</si>
  <si>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</si>
  <si>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</si>
  <si>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</si>
  <si>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</si>
  <si>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</si>
  <si>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</si>
  <si>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</si>
  <si>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</si>
  <si>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</si>
  <si>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</si>
  <si>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</si>
  <si>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</si>
  <si>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</si>
  <si>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</si>
  <si>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</si>
  <si>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</si>
  <si>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</si>
  <si>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</si>
  <si>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</si>
  <si>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</si>
  <si>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</si>
  <si>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</si>
  <si>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</si>
  <si>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</si>
  <si>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</si>
  <si>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</si>
  <si>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</si>
  <si>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</si>
  <si>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</si>
  <si>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</si>
  <si>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</si>
  <si>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</si>
  <si>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</si>
  <si>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</si>
  <si>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</si>
  <si>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</si>
  <si>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</si>
  <si>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</si>
  <si>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</si>
  <si>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</si>
  <si>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</si>
  <si>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</si>
  <si>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</si>
  <si>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</si>
  <si>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</si>
  <si>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</si>
  <si>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</si>
  <si>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</si>
  <si>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</si>
  <si>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</si>
  <si>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</si>
  <si>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</si>
  <si>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</si>
  <si>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</si>
  <si>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</si>
  <si>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</si>
  <si>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</si>
  <si>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</si>
  <si>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</si>
  <si>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</si>
  <si>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</si>
  <si>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</si>
  <si>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</si>
  <si>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</si>
  <si>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</si>
  <si>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</si>
  <si>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</si>
  <si>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</si>
  <si>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</si>
  <si>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</si>
  <si>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</si>
  <si>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</si>
  <si>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</si>
  <si>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</si>
  <si>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</si>
  <si>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</si>
  <si>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</si>
  <si>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</si>
  <si>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</si>
  <si>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</si>
  <si>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</si>
  <si>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</si>
  <si>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</si>
  <si>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</si>
  <si>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</si>
  <si>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</si>
  <si>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</si>
  <si>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</si>
  <si>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</si>
  <si>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</si>
  <si>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</si>
  <si>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</si>
  <si>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</si>
  <si>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</si>
  <si>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</si>
  <si>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</si>
  <si>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</si>
  <si>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</si>
  <si>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</si>
  <si>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</si>
  <si>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</si>
  <si>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</si>
  <si>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</si>
  <si>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</si>
  <si>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</si>
  <si>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</si>
  <si>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</si>
  <si>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</si>
  <si>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</si>
  <si>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</si>
  <si>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</si>
  <si>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</si>
  <si>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</si>
  <si>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</si>
  <si>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</si>
  <si>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</si>
  <si>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</si>
  <si>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</si>
  <si>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</si>
  <si>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</si>
  <si>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</si>
  <si>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</si>
  <si>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</si>
  <si>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</si>
  <si>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</si>
  <si>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</si>
  <si>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</si>
  <si>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</si>
  <si>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</si>
  <si>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</si>
  <si>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</si>
  <si>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</si>
  <si>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</si>
  <si>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</si>
  <si>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</si>
  <si>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</si>
  <si>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</si>
  <si>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</si>
  <si>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</si>
  <si>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</si>
  <si>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</si>
  <si>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</si>
  <si>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</si>
  <si>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</si>
  <si>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</si>
  <si>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</si>
  <si>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</si>
  <si>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</si>
  <si>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</si>
  <si>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</si>
  <si>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</si>
  <si>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</si>
  <si>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</si>
  <si>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</si>
  <si>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</si>
  <si>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</si>
  <si>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</si>
  <si>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</si>
  <si>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</si>
  <si>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</si>
  <si>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</si>
  <si>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</si>
  <si>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</si>
  <si>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</si>
  <si>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</si>
  <si>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</si>
  <si>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</si>
  <si>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</si>
  <si>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</si>
  <si>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</si>
  <si>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</si>
  <si>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</si>
  <si>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</si>
  <si>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</si>
  <si>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</si>
  <si>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</si>
  <si>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</si>
  <si>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</si>
  <si>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</si>
  <si>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</si>
  <si>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</si>
  <si>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</si>
  <si>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</si>
  <si>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</si>
  <si>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</si>
  <si>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</si>
  <si>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</si>
  <si>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</si>
  <si>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</si>
  <si>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</si>
  <si>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</si>
  <si>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</si>
  <si>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</si>
  <si>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</si>
  <si>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</si>
  <si>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</si>
  <si>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</si>
  <si>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</si>
  <si>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</si>
  <si>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</si>
  <si>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</si>
  <si>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</si>
  <si>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</si>
  <si>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</si>
  <si>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</si>
  <si>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</si>
  <si>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</si>
  <si>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</si>
  <si>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</si>
  <si>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</si>
  <si>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</si>
  <si>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</si>
  <si>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</si>
  <si>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</si>
  <si>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</si>
  <si>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</si>
  <si>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</si>
  <si>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</si>
  <si>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</si>
  <si>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</si>
  <si>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</si>
  <si>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</si>
  <si>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</si>
  <si>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</si>
  <si>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</si>
  <si>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</si>
  <si>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</si>
  <si>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</si>
  <si>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</si>
  <si>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</si>
  <si>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</si>
  <si>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</si>
  <si>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</si>
  <si>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</si>
  <si>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</si>
  <si>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</si>
  <si>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</si>
  <si>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</si>
  <si>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</si>
  <si>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</si>
  <si>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</si>
  <si>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</si>
  <si>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</si>
  <si>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</si>
  <si>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</si>
  <si>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</si>
  <si>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</si>
  <si>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</si>
  <si>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</si>
  <si>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</si>
  <si>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</si>
  <si>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</si>
  <si>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</si>
  <si>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</si>
  <si>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</si>
  <si>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</si>
  <si>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</si>
  <si>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</si>
  <si>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</si>
  <si>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</si>
  <si>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</si>
  <si>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</si>
  <si>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</si>
  <si>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</si>
  <si>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</si>
  <si>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</si>
  <si>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</si>
  <si>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</si>
  <si>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</si>
  <si>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</si>
  <si>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</si>
  <si>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</si>
  <si>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</si>
  <si>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</si>
  <si>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</si>
  <si>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</si>
  <si>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</si>
  <si>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</si>
  <si>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</si>
  <si>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</si>
  <si>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</si>
  <si>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</si>
  <si>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</si>
  <si>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</si>
  <si>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</si>
  <si>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</si>
  <si>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</si>
  <si>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</si>
  <si>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</si>
  <si>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</si>
  <si>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</si>
  <si>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</si>
  <si>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</si>
  <si>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</si>
  <si>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</si>
  <si>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</si>
  <si>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</si>
  <si>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</si>
  <si>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</si>
  <si>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</si>
  <si>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</si>
  <si>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</si>
  <si>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</si>
  <si>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</si>
  <si>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</si>
  <si>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</si>
  <si>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</si>
  <si>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</si>
  <si>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</si>
  <si>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</si>
  <si>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</si>
  <si>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</si>
  <si>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</si>
  <si>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</si>
  <si>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</si>
  <si>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</si>
  <si>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</si>
  <si>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</si>
  <si>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</si>
  <si>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</si>
  <si>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</si>
  <si>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</si>
  <si>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</si>
  <si>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</si>
  <si>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</si>
  <si>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</si>
  <si>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</si>
  <si>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</si>
  <si>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</si>
  <si>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</si>
  <si>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</si>
  <si>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</si>
  <si>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</si>
  <si>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</si>
  <si>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</si>
  <si>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</si>
  <si>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</si>
  <si>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</si>
  <si>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</si>
  <si>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</si>
  <si>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</si>
  <si>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</si>
  <si>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</si>
  <si>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</si>
  <si>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</si>
  <si>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</si>
  <si>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</si>
  <si>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</si>
  <si>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</si>
  <si>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</si>
  <si>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</si>
  <si>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</si>
  <si>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</si>
  <si>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</si>
  <si>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</si>
  <si>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</si>
  <si>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</si>
  <si>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</si>
  <si>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</si>
  <si>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</si>
  <si>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</si>
  <si>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</si>
  <si>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</si>
  <si>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</si>
  <si>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</si>
  <si>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</si>
  <si>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</si>
  <si>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</si>
  <si>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</si>
  <si>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</si>
  <si>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</si>
  <si>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</si>
  <si>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</si>
  <si>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</si>
  <si>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</si>
  <si>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</si>
  <si>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</si>
  <si>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</si>
  <si>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</si>
  <si>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</si>
  <si>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</si>
  <si>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</si>
  <si>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</si>
  <si>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</si>
  <si>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</si>
  <si>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</si>
  <si>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</si>
  <si>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</si>
  <si>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</si>
  <si>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</si>
  <si>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</si>
  <si>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</si>
  <si>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</si>
  <si>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</si>
  <si>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</si>
  <si>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</si>
  <si>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</si>
  <si>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</si>
  <si>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</si>
  <si>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</si>
  <si>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</si>
  <si>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</si>
  <si>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</si>
  <si>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</si>
  <si>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</si>
  <si>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</si>
  <si>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</si>
  <si>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</si>
  <si>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</si>
  <si>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</si>
  <si>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</si>
  <si>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</si>
  <si>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</si>
  <si>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</si>
  <si>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</si>
  <si>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</si>
  <si>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</si>
  <si>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</si>
  <si>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</si>
  <si>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</si>
  <si>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</si>
  <si>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</si>
  <si>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</si>
  <si>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</si>
  <si>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</si>
  <si>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</si>
  <si>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</si>
  <si>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</si>
  <si>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</si>
  <si>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</si>
  <si>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</si>
  <si>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</si>
  <si>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</si>
  <si>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</si>
  <si>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</si>
  <si>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</si>
  <si>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</si>
  <si>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</si>
  <si>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</si>
  <si>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</si>
  <si>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</si>
  <si>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</si>
  <si>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</si>
  <si>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</si>
  <si>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</si>
  <si>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</si>
  <si>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</si>
  <si>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</si>
  <si>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</si>
  <si>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</si>
  <si>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</si>
  <si>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</si>
  <si>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</si>
  <si>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</si>
  <si>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</si>
  <si>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</si>
  <si>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</si>
  <si>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</si>
  <si>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</si>
  <si>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</si>
  <si>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</si>
  <si>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</si>
  <si>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</si>
  <si>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</si>
  <si>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</si>
  <si>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</si>
  <si>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</si>
  <si>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</si>
  <si>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</si>
  <si>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</si>
  <si>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</si>
  <si>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</si>
  <si>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</si>
  <si>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</si>
  <si>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</si>
  <si>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</si>
  <si>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</si>
  <si>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</si>
  <si>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</si>
  <si>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</si>
  <si>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</si>
  <si>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</si>
  <si>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</si>
  <si>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</si>
  <si>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</si>
  <si>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</si>
  <si>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</si>
  <si>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</si>
  <si>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</si>
  <si>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</si>
  <si>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</si>
  <si>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</si>
  <si>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</si>
  <si>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</si>
  <si>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</si>
  <si>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</si>
  <si>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</si>
  <si>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</si>
  <si>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</si>
  <si>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</si>
  <si>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</si>
  <si>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</si>
  <si>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</si>
  <si>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</si>
  <si>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</si>
  <si>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</si>
  <si>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</si>
  <si>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</si>
  <si>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</si>
  <si>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</si>
  <si>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</si>
  <si>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</si>
  <si>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</si>
  <si>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</si>
  <si>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</si>
  <si>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</si>
  <si>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</si>
  <si>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</si>
  <si>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</si>
  <si>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</si>
  <si>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</si>
  <si>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</si>
  <si>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</si>
  <si>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</si>
  <si>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</si>
  <si>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</si>
  <si>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</si>
  <si>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</si>
  <si>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</si>
  <si>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</si>
  <si>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</si>
  <si>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</si>
  <si>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</si>
  <si>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</si>
  <si>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</si>
  <si>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</si>
  <si>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</si>
  <si>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</si>
  <si>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</si>
  <si>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</si>
  <si>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</si>
  <si>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</si>
  <si>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</si>
  <si>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</si>
  <si>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</si>
  <si>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</si>
  <si>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</si>
  <si>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</si>
  <si>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</si>
  <si>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</si>
  <si>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</si>
  <si>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</si>
  <si>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</si>
  <si>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</si>
  <si>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</si>
  <si>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</si>
  <si>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</si>
  <si>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</si>
  <si>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</si>
  <si>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</si>
  <si>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</si>
  <si>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</si>
  <si>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</si>
  <si>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</si>
  <si>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</si>
  <si>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</si>
  <si>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</si>
  <si>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</si>
  <si>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</si>
  <si>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</si>
  <si>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</si>
  <si>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</si>
  <si>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</si>
  <si>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</si>
  <si>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</si>
  <si>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</si>
  <si>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</si>
  <si>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</si>
  <si>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</si>
  <si>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</si>
  <si>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</si>
  <si>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</si>
  <si>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</si>
  <si>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</si>
  <si>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</si>
  <si>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</si>
  <si>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</si>
  <si>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</si>
  <si>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</si>
  <si>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</si>
  <si>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</si>
  <si>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</si>
  <si>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</si>
  <si>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</si>
  <si>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</si>
  <si>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</si>
  <si>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</si>
  <si>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</si>
  <si>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</si>
  <si>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</si>
  <si>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</si>
  <si>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</si>
  <si>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</si>
  <si>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</si>
  <si>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</si>
  <si>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</si>
  <si>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</si>
  <si>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</si>
  <si>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</si>
  <si>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</si>
  <si>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</si>
  <si>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</si>
  <si>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</si>
  <si>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</si>
  <si>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</si>
  <si>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</si>
  <si>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</si>
  <si>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</si>
  <si>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</si>
  <si>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</si>
  <si>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</si>
  <si>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</si>
  <si>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</si>
  <si>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</si>
  <si>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</si>
  <si>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</si>
  <si>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</si>
  <si>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</si>
  <si>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</si>
  <si>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</si>
  <si>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</si>
  <si>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</si>
  <si>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</si>
  <si>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</si>
  <si>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</si>
  <si>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</si>
  <si>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</si>
  <si>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</si>
  <si>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</si>
  <si>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</si>
  <si>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</si>
  <si>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</si>
  <si>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</si>
  <si>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</si>
  <si>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</si>
  <si>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</si>
  <si>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</si>
  <si>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</si>
  <si>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</si>
  <si>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</si>
  <si>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</si>
  <si>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</si>
  <si>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</si>
  <si>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</si>
  <si>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</si>
  <si>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</si>
  <si>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</si>
  <si>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</si>
  <si>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</si>
  <si>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</si>
  <si>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</si>
  <si>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</si>
  <si>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</si>
  <si>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</si>
  <si>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</si>
  <si>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</si>
  <si>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</si>
  <si>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</si>
  <si>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</si>
  <si>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</si>
  <si>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</si>
  <si>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</si>
  <si>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</si>
  <si>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</si>
  <si>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</si>
  <si>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</si>
  <si>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</si>
  <si>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</si>
  <si>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</si>
  <si>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</si>
  <si>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</si>
  <si>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</si>
  <si>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</si>
  <si>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</si>
  <si>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</si>
  <si>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</si>
  <si>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</si>
  <si>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</si>
  <si>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</si>
  <si>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</si>
  <si>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</si>
  <si>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</si>
  <si>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</si>
  <si>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</si>
  <si>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</si>
  <si>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</si>
  <si>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</si>
  <si>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</si>
  <si>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</si>
  <si>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</si>
  <si>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</si>
  <si>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</si>
  <si>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</si>
  <si>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</si>
  <si>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</si>
  <si>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</si>
  <si>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</si>
  <si>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</si>
  <si>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</si>
  <si>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</si>
  <si>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</si>
  <si>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</si>
  <si>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</si>
  <si>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</si>
  <si>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</si>
  <si>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</si>
  <si>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</si>
  <si>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</si>
  <si>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</si>
  <si>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</si>
  <si>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</si>
  <si>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</si>
  <si>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</si>
  <si>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</si>
  <si>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</si>
  <si>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</si>
  <si>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</si>
  <si>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</si>
  <si>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</si>
  <si>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</si>
  <si>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</si>
  <si>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</si>
  <si>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</si>
  <si>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</si>
  <si>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</si>
  <si>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</si>
  <si>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</si>
  <si>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</si>
  <si>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</si>
  <si>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</si>
  <si>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</si>
  <si>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</si>
  <si>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</si>
  <si>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</si>
  <si>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</si>
  <si>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</si>
  <si>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</si>
  <si>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</si>
  <si>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</si>
  <si>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</si>
  <si>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</si>
  <si>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</si>
  <si>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</si>
  <si>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</si>
  <si>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</si>
  <si>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</si>
  <si>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</si>
  <si>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</si>
  <si>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</si>
  <si>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</si>
  <si>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</si>
  <si>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</si>
  <si>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</si>
  <si>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</si>
  <si>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</si>
  <si>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</si>
  <si>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</si>
  <si>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</si>
  <si>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</si>
  <si>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</si>
  <si>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</si>
  <si>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</si>
  <si>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</si>
  <si>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</si>
  <si>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</si>
  <si>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</si>
  <si>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</si>
  <si>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</si>
  <si>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</si>
  <si>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</si>
  <si>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</si>
  <si>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</si>
  <si>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</si>
  <si>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</si>
  <si>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</si>
  <si>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</si>
  <si>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</si>
  <si>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</si>
  <si>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</si>
  <si>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</si>
  <si>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</si>
  <si>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</si>
  <si>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</si>
  <si>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</si>
  <si>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</si>
  <si>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</si>
  <si>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</si>
  <si>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</si>
  <si>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</si>
  <si>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</si>
  <si>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</si>
  <si>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</si>
  <si>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</si>
  <si>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</si>
  <si>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</si>
  <si>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</si>
  <si>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</si>
  <si>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</si>
  <si>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</si>
  <si>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</si>
  <si>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</si>
  <si>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</si>
  <si>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</si>
  <si>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</si>
  <si>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</si>
  <si>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</si>
  <si>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</si>
  <si>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</si>
  <si>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</si>
  <si>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</si>
  <si>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</si>
  <si>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</si>
  <si>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</si>
  <si>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</si>
  <si>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</si>
  <si>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</si>
  <si>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</si>
  <si>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</si>
  <si>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</si>
  <si>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</si>
  <si>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</si>
  <si>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</si>
  <si>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</si>
  <si>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</si>
  <si>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</si>
  <si>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</si>
  <si>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</si>
  <si>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</si>
  <si>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</si>
  <si>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</si>
  <si>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</si>
  <si>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</si>
  <si>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</si>
  <si>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</si>
  <si>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</si>
  <si>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</si>
  <si>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</si>
  <si>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</si>
  <si>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</si>
  <si>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</si>
  <si>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</si>
  <si>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</si>
  <si>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</si>
  <si>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</si>
  <si>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</si>
  <si>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</si>
  <si>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</si>
  <si>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</si>
  <si>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</si>
  <si>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</si>
  <si>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</si>
  <si>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</si>
  <si>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</si>
  <si>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</si>
  <si>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</si>
  <si>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</si>
  <si>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</si>
  <si>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</si>
  <si>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</si>
  <si>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</si>
  <si>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</si>
  <si>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</si>
  <si>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</si>
  <si>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</si>
  <si>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</si>
  <si>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</si>
  <si>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</si>
  <si>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</si>
  <si>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</si>
  <si>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</si>
  <si>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</si>
  <si>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</si>
  <si>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</si>
  <si>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</si>
  <si>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</si>
  <si>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</si>
  <si>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</si>
  <si>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</si>
  <si>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</si>
  <si>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</si>
  <si>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</si>
  <si>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</si>
  <si>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</si>
  <si>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</si>
  <si>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</si>
  <si>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</si>
  <si>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</si>
  <si>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</si>
  <si>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</si>
  <si>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</si>
  <si>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</si>
  <si>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</si>
  <si>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</si>
  <si>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</si>
  <si>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</si>
  <si>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</si>
  <si>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</si>
  <si>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</si>
  <si>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</si>
  <si>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</si>
  <si>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</si>
  <si>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</si>
  <si>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</si>
  <si>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</si>
  <si>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</si>
  <si>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</si>
  <si>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</si>
  <si>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</si>
  <si>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</si>
  <si>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</si>
  <si>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</si>
  <si>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</si>
  <si>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</si>
  <si>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</si>
  <si>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</si>
  <si>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</si>
  <si>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</si>
  <si>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</si>
  <si>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</si>
  <si>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</si>
  <si>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</si>
  <si>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</si>
  <si>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</si>
  <si>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</si>
  <si>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</si>
  <si>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</si>
  <si>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</si>
  <si>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</si>
  <si>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</si>
  <si>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</si>
  <si>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</si>
  <si>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</si>
  <si>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</si>
  <si>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</si>
  <si>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</si>
  <si>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</si>
  <si>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</si>
  <si>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</si>
  <si>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</si>
  <si>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</si>
  <si>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</si>
  <si>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</si>
  <si>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</si>
  <si>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</si>
  <si>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</si>
  <si>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</si>
  <si>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</si>
  <si>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</si>
  <si>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</si>
  <si>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</si>
  <si>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</si>
  <si>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</si>
  <si>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</si>
  <si>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</si>
  <si>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</si>
  <si>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</si>
  <si>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</si>
  <si>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</si>
  <si>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</si>
  <si>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</si>
  <si>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</si>
  <si>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</si>
  <si>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</si>
  <si>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</si>
  <si>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</si>
  <si>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</si>
  <si>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</si>
  <si>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</si>
  <si>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</si>
  <si>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</si>
  <si>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</si>
  <si>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</si>
  <si>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</si>
  <si>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</si>
  <si>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</si>
  <si>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</si>
  <si>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</si>
  <si>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</si>
  <si>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</si>
  <si>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</si>
  <si>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</si>
  <si>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</si>
  <si>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</si>
  <si>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</si>
  <si>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</si>
  <si>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</si>
  <si>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</si>
  <si>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</si>
  <si>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</si>
  <si>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</si>
  <si>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</si>
  <si>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</si>
  <si>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</si>
  <si>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</si>
  <si>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</si>
  <si>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</si>
  <si>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</si>
  <si>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</si>
  <si>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</si>
  <si>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</si>
  <si>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</si>
  <si>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</si>
  <si>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</si>
  <si>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</si>
  <si>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</si>
  <si>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</si>
  <si>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</si>
  <si>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</si>
  <si>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</si>
  <si>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</si>
  <si>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</si>
  <si>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</si>
  <si>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</si>
  <si>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</si>
  <si>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</si>
  <si>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</si>
  <si>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</si>
  <si>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</si>
  <si>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</si>
  <si>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</si>
  <si>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</si>
  <si>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</si>
  <si>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</si>
  <si>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</si>
  <si>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</si>
  <si>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</si>
  <si>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</si>
  <si>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</si>
  <si>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</si>
  <si>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</si>
  <si>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</si>
  <si>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</si>
  <si>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</si>
  <si>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</si>
  <si>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</si>
  <si>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</si>
  <si>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</si>
  <si>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</si>
  <si>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</si>
  <si>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</si>
  <si>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</si>
  <si>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</si>
  <si>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</si>
  <si>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</si>
  <si>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</si>
  <si>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</si>
  <si>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</si>
  <si>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</si>
  <si>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</si>
  <si>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</si>
  <si>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</si>
  <si>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</si>
  <si>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</si>
  <si>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</si>
  <si>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</si>
  <si>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</si>
  <si>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</si>
  <si>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</si>
  <si>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</si>
  <si>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</si>
  <si>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</si>
  <si>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</si>
  <si>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</si>
  <si>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</si>
  <si>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</si>
  <si>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</si>
  <si>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</si>
  <si>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</si>
  <si>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</si>
  <si>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</si>
  <si>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</si>
  <si>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</si>
  <si>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</si>
  <si>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</si>
  <si>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</si>
  <si>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</si>
  <si>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</si>
  <si>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</si>
  <si>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</si>
  <si>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</si>
  <si>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</si>
  <si>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</si>
  <si>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</si>
  <si>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</si>
  <si>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</si>
  <si>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</si>
  <si>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</si>
  <si>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</si>
  <si>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</si>
  <si>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</si>
  <si>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</si>
  <si>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</si>
  <si>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</si>
  <si>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</si>
  <si>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</si>
  <si>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</si>
  <si>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</si>
  <si>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</si>
  <si>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</si>
  <si>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</si>
  <si>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</si>
  <si>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</si>
  <si>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</si>
  <si>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</si>
  <si>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</si>
  <si>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</si>
  <si>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</si>
  <si>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</si>
  <si>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</si>
  <si>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</si>
  <si>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</si>
  <si>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</si>
  <si>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</si>
  <si>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</si>
  <si>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</si>
  <si>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</si>
  <si>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</si>
  <si>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</si>
  <si>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</si>
  <si>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</si>
  <si>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</si>
  <si>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</si>
  <si>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</si>
  <si>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</si>
  <si>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</si>
  <si>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</si>
  <si>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</si>
  <si>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</si>
  <si>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</si>
  <si>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</si>
  <si>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</si>
  <si>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</si>
  <si>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</si>
  <si>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</si>
  <si>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</si>
  <si>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</si>
  <si>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</si>
  <si>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</si>
  <si>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</si>
  <si>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</si>
  <si>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</si>
  <si>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</si>
  <si>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</si>
  <si>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</si>
  <si>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</si>
  <si>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</si>
  <si>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</si>
  <si>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</si>
  <si>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</si>
  <si>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</si>
  <si>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</si>
  <si>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</si>
  <si>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</si>
  <si>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</si>
  <si>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</si>
  <si>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</si>
  <si>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</si>
  <si>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</si>
  <si>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</si>
  <si>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</si>
  <si>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</si>
  <si>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</si>
  <si>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</si>
  <si>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</si>
  <si>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</si>
  <si>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</si>
  <si>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</si>
  <si>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</si>
  <si>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</si>
  <si>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</si>
  <si>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</si>
  <si>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</si>
  <si>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</si>
  <si>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</si>
  <si>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</si>
  <si>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</si>
  <si>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</si>
  <si>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</si>
  <si>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</si>
  <si>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</si>
  <si>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</si>
  <si>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</si>
  <si>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</si>
  <si>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</si>
  <si>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</si>
  <si>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</si>
  <si>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</si>
  <si>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</si>
  <si>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</si>
  <si>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</si>
  <si>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</si>
  <si>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</si>
  <si>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</si>
  <si>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</si>
  <si>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</si>
  <si>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</si>
  <si>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</si>
  <si>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</si>
  <si>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</si>
  <si>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</si>
  <si>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</si>
  <si>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</si>
  <si>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</si>
  <si>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</si>
  <si>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</si>
  <si>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</si>
  <si>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</si>
  <si>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</si>
  <si>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</si>
  <si>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</si>
  <si>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</si>
  <si>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</si>
  <si>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</si>
  <si>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</si>
  <si>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</si>
  <si>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</si>
  <si>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</si>
  <si>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</si>
  <si>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</si>
  <si>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</si>
  <si>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</si>
  <si>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</si>
  <si>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</si>
  <si>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</si>
  <si>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</si>
  <si>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</si>
  <si>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</si>
  <si>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</si>
  <si>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</si>
  <si>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</si>
  <si>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</si>
  <si>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</si>
  <si>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</si>
  <si>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</si>
  <si>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</si>
  <si>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</si>
  <si>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</si>
  <si>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</si>
  <si>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</si>
  <si>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</si>
  <si>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</si>
  <si>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</si>
  <si>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</si>
  <si>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</si>
  <si>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</si>
  <si>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</si>
  <si>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</si>
  <si>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</si>
  <si>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</si>
  <si>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</si>
  <si>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</si>
  <si>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</si>
  <si>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</si>
  <si>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</si>
  <si>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</si>
  <si>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</si>
  <si>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</si>
  <si>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</si>
  <si>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</si>
  <si>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</si>
  <si>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</si>
  <si>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</si>
  <si>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</si>
  <si>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</si>
  <si>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</si>
  <si>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</si>
  <si>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</si>
  <si>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</si>
  <si>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</si>
  <si>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</si>
  <si>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</si>
  <si>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</si>
  <si>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</si>
  <si>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</si>
  <si>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</si>
  <si>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</si>
  <si>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</si>
  <si>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</si>
  <si>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</si>
  <si>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</si>
  <si>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</si>
  <si>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</si>
  <si>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</si>
  <si>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</si>
  <si>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</si>
  <si>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</si>
  <si>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</si>
  <si>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</si>
  <si>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</si>
  <si>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</si>
  <si>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</si>
  <si>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</si>
  <si>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</si>
  <si>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</si>
  <si>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</si>
  <si>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</si>
  <si>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</si>
  <si>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</si>
  <si>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</si>
  <si>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</si>
  <si>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</si>
  <si>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</si>
  <si>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</si>
  <si>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</si>
  <si>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</si>
  <si>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</si>
  <si>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</si>
  <si>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</si>
  <si>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</si>
  <si>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</si>
  <si>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</si>
  <si>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</si>
  <si>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</si>
  <si>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</si>
  <si>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</si>
  <si>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</si>
  <si>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</si>
  <si>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</si>
  <si>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</si>
  <si>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</si>
  <si>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</si>
  <si>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</si>
  <si>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</si>
  <si>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</si>
  <si>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</si>
  <si>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</si>
  <si>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</si>
  <si>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</si>
  <si>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</si>
  <si>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</si>
  <si>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</si>
  <si>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</si>
  <si>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</si>
  <si>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</si>
  <si>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</si>
  <si>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</si>
  <si>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</si>
  <si>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</si>
  <si>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</si>
  <si>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</si>
  <si>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</si>
  <si>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</si>
  <si>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</si>
  <si>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</si>
  <si>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</si>
  <si>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</si>
  <si>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</si>
  <si>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</si>
  <si>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</si>
  <si>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</si>
  <si>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</si>
  <si>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</si>
  <si>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</si>
  <si>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</si>
  <si>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</si>
  <si>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</si>
  <si>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</si>
  <si>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</si>
  <si>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</si>
  <si>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</si>
  <si>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</si>
  <si>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</si>
  <si>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</si>
  <si>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</si>
  <si>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</si>
  <si>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</si>
  <si>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</si>
  <si>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</si>
  <si>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</si>
  <si>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</si>
  <si>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</si>
  <si>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</si>
  <si>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</si>
  <si>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</si>
  <si>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</si>
  <si>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</si>
  <si>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</si>
  <si>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</si>
  <si>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</si>
  <si>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</si>
  <si>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</si>
  <si>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</si>
  <si>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</si>
  <si>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</si>
  <si>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</si>
  <si>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</si>
  <si>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</si>
  <si>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</si>
  <si>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</si>
  <si>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</si>
  <si>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</si>
  <si>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</si>
  <si>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</si>
  <si>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</si>
  <si>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</si>
  <si>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</si>
  <si>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</si>
  <si>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</si>
  <si>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</si>
  <si>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</si>
  <si>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</si>
  <si>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</si>
  <si>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</si>
  <si>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</si>
  <si>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</si>
  <si>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</si>
  <si>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</si>
  <si>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</si>
  <si>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</si>
  <si>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</si>
  <si>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</si>
  <si>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</si>
  <si>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</si>
  <si>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</si>
  <si>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</si>
  <si>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</si>
  <si>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</si>
  <si>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</si>
  <si>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</si>
  <si>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</si>
  <si>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</si>
  <si>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</si>
  <si>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</si>
  <si>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</si>
  <si>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</si>
  <si>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</si>
  <si>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</si>
  <si>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</si>
  <si>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</si>
  <si>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</si>
  <si>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</si>
  <si>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</si>
  <si>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</si>
  <si>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</si>
  <si>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</si>
  <si>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</si>
  <si>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</si>
  <si>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</si>
  <si>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</si>
  <si>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</si>
  <si>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</si>
  <si>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</si>
  <si>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</si>
  <si>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</si>
  <si>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</si>
  <si>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</si>
  <si>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</si>
  <si>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</si>
  <si>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</si>
  <si>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</si>
  <si>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</si>
  <si>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</si>
  <si>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</si>
  <si>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</si>
  <si>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</si>
  <si>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</si>
  <si>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</si>
  <si>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</si>
  <si>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</si>
  <si>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</si>
  <si>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</si>
  <si>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</si>
  <si>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</si>
  <si>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</si>
  <si>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</si>
  <si>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</si>
  <si>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</si>
  <si>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</si>
  <si>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</si>
  <si>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</si>
  <si>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</si>
  <si>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</si>
  <si>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</si>
  <si>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</si>
  <si>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</si>
  <si>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</si>
  <si>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</si>
  <si>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</si>
  <si>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</si>
  <si>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</si>
  <si>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</si>
  <si>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</si>
  <si>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</si>
  <si>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</si>
  <si>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</si>
  <si>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</si>
  <si>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</si>
  <si>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</si>
  <si>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</si>
  <si>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</si>
  <si>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</si>
  <si>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</si>
  <si>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</si>
  <si>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</si>
  <si>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</si>
  <si>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</si>
  <si>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</si>
  <si>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</si>
  <si>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</si>
  <si>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</si>
  <si>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</si>
  <si>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</si>
  <si>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</si>
  <si>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</si>
  <si>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</si>
  <si>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</si>
  <si>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</si>
  <si>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</si>
  <si>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</si>
  <si>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</si>
  <si>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</si>
  <si>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</si>
  <si>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</si>
  <si>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</si>
  <si>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</si>
  <si>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</si>
  <si>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</si>
  <si>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</si>
  <si>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</si>
  <si>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</si>
  <si>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</si>
  <si>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</si>
  <si>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</si>
  <si>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</si>
  <si>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</si>
  <si>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</si>
  <si>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</si>
  <si>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</si>
  <si>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</si>
  <si>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</si>
  <si>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</si>
  <si>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</si>
  <si>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</si>
  <si>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</si>
  <si>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</si>
  <si>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</si>
  <si>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</si>
  <si>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</si>
  <si>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</si>
  <si>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</si>
  <si>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</si>
  <si>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</si>
  <si>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</si>
  <si>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</si>
  <si>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</si>
  <si>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</si>
  <si>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</si>
  <si>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</si>
  <si>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</si>
  <si>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</si>
  <si>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</si>
  <si>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</si>
  <si>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</si>
  <si>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</si>
  <si>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</si>
  <si>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</si>
  <si>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</si>
  <si>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</si>
  <si>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</si>
  <si>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</si>
  <si>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</si>
  <si>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</si>
  <si>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</si>
  <si>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</si>
  <si>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</si>
  <si>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</si>
  <si>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</si>
  <si>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</si>
  <si>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</si>
  <si>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</si>
  <si>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</si>
  <si>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</si>
  <si>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</si>
  <si>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</si>
  <si>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</si>
  <si>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</si>
  <si>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</si>
  <si>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</si>
  <si>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</si>
  <si>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</si>
  <si>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</si>
  <si>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</si>
  <si>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</si>
  <si>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</si>
  <si>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</si>
  <si>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</si>
  <si>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</si>
  <si>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</si>
  <si>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</si>
  <si>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</si>
  <si>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</si>
  <si>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</si>
  <si>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</si>
  <si>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</si>
  <si>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</si>
  <si>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</si>
  <si>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</si>
  <si>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</si>
  <si>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</si>
  <si>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</si>
  <si>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</si>
  <si>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</si>
  <si>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</si>
  <si>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</si>
  <si>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</si>
  <si>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</si>
  <si>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</si>
  <si>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</si>
  <si>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</si>
  <si>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</si>
  <si>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</si>
  <si>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</si>
  <si>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</si>
  <si>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</si>
  <si>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</si>
  <si>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</si>
  <si>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</si>
  <si>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</si>
  <si>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</si>
  <si>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</si>
  <si>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</si>
  <si>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</si>
  <si>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</si>
  <si>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</si>
  <si>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</si>
  <si>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</si>
  <si>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</si>
  <si>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</si>
  <si>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</si>
  <si>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</si>
  <si>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</si>
  <si>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</si>
  <si>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</si>
  <si>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</si>
  <si>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</si>
  <si>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</si>
  <si>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</si>
  <si>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</si>
  <si>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</si>
  <si>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</si>
  <si>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</si>
  <si>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</si>
  <si>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</si>
  <si>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</si>
  <si>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</si>
  <si>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</si>
  <si>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</si>
  <si>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</si>
  <si>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</si>
  <si>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</si>
  <si>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</si>
  <si>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</si>
  <si>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</si>
  <si>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</si>
  <si>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</si>
  <si>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</si>
  <si>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</si>
  <si>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</si>
  <si>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</si>
  <si>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</si>
  <si>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</si>
  <si>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</si>
  <si>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</si>
  <si>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</si>
  <si>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</si>
  <si>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</si>
  <si>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</si>
  <si>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</si>
  <si>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</si>
  <si>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</si>
  <si>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</si>
  <si>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</si>
  <si>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</si>
  <si>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</si>
  <si>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</si>
  <si>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</si>
  <si>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</si>
  <si>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</si>
  <si>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</si>
  <si>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</si>
  <si>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</si>
  <si>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</si>
  <si>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</si>
  <si>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</si>
  <si>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</si>
  <si>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</si>
  <si>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</si>
  <si>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</si>
  <si>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</si>
  <si>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</si>
  <si>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</si>
  <si>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</si>
  <si>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</si>
  <si>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</si>
  <si>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</si>
  <si>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</si>
  <si>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</si>
  <si>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</si>
  <si>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</si>
  <si>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</si>
  <si>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</si>
  <si>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</si>
  <si>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</si>
  <si>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</si>
  <si>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</si>
  <si>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</si>
  <si>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</si>
  <si>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</si>
  <si>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</si>
  <si>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</si>
  <si>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</si>
  <si>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</si>
  <si>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</si>
  <si>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</si>
  <si>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</si>
  <si>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</si>
  <si>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</si>
  <si>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</si>
  <si>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</si>
  <si>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</si>
  <si>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</si>
  <si>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</si>
  <si>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</si>
  <si>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</si>
  <si>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</si>
  <si>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</si>
  <si>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</si>
  <si>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</si>
  <si>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</si>
  <si>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</si>
  <si>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</si>
  <si>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</si>
  <si>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</si>
  <si>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</si>
  <si>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</si>
  <si>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</si>
  <si>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</si>
  <si>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</si>
  <si>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</si>
  <si>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</si>
  <si>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</si>
  <si>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</si>
  <si>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</si>
  <si>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</si>
  <si>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</si>
  <si>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</si>
  <si>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</si>
  <si>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</si>
  <si>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</si>
  <si>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</si>
  <si>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</si>
  <si>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</si>
  <si>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</si>
  <si>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</si>
  <si>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</si>
  <si>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</si>
  <si>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</si>
  <si>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</si>
  <si>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</si>
  <si>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</si>
  <si>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</si>
  <si>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</si>
  <si>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</si>
  <si>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</si>
  <si>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</si>
  <si>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</si>
  <si>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</si>
  <si>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</si>
  <si>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</si>
  <si>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</si>
  <si>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</si>
  <si>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</si>
  <si>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</si>
  <si>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</si>
  <si>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</si>
  <si>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</si>
  <si>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</si>
  <si>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</si>
  <si>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</si>
  <si>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</si>
  <si>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</si>
  <si>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</si>
  <si>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</si>
  <si>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</si>
  <si>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</si>
  <si>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</si>
  <si>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</si>
  <si>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</si>
  <si>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</si>
  <si>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</si>
  <si>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</si>
  <si>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</si>
  <si>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</si>
  <si>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</si>
  <si>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</si>
  <si>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</si>
  <si>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</si>
  <si>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</si>
  <si>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</si>
  <si>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</si>
  <si>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</si>
  <si>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</si>
  <si>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</si>
  <si>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</si>
  <si>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</si>
  <si>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</si>
  <si>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</si>
  <si>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</si>
  <si>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</si>
  <si>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</si>
  <si>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</si>
  <si>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</si>
  <si>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</si>
  <si>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</si>
  <si>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</si>
  <si>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</si>
  <si>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</si>
  <si>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</si>
  <si>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</si>
  <si>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</si>
  <si>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</si>
  <si>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</si>
  <si>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</si>
  <si>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</si>
  <si>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</si>
  <si>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</si>
  <si>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</si>
  <si>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</si>
  <si>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</si>
  <si>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</si>
  <si>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</si>
  <si>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</si>
  <si>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</si>
  <si>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</si>
  <si>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</si>
  <si>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</si>
  <si>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</si>
  <si>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</si>
  <si>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</si>
  <si>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</si>
  <si>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</si>
  <si>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</si>
  <si>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</si>
  <si>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</si>
  <si>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</si>
  <si>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</si>
  <si>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</si>
  <si>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</si>
  <si>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</si>
  <si>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</si>
  <si>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</si>
  <si>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</si>
  <si>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</si>
  <si>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</si>
  <si>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</si>
  <si>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</si>
  <si>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</si>
  <si>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</si>
  <si>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</si>
  <si>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</si>
  <si>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</si>
  <si>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</si>
  <si>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</si>
  <si>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</si>
  <si>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</si>
  <si>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</si>
  <si>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</si>
  <si>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</si>
  <si>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</si>
  <si>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</si>
  <si>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</si>
  <si>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</si>
  <si>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</si>
  <si>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</si>
  <si>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</si>
  <si>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</si>
  <si>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</si>
  <si>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</si>
  <si>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</si>
  <si>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</si>
  <si>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</si>
  <si>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</si>
  <si>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</si>
  <si>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</si>
  <si>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</si>
  <si>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</si>
  <si>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</si>
  <si>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</si>
  <si>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</si>
  <si>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</si>
  <si>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</si>
  <si>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</si>
  <si>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</si>
  <si>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</si>
  <si>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</si>
  <si>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</si>
  <si>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</si>
  <si>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</si>
  <si>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</si>
  <si>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</si>
  <si>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</si>
  <si>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</si>
  <si>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</si>
  <si>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</si>
  <si>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</si>
  <si>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</si>
  <si>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</si>
  <si>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</si>
  <si>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</si>
  <si>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</si>
  <si>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</si>
  <si>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</si>
  <si>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</si>
  <si>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</si>
  <si>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</si>
  <si>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</si>
  <si>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</si>
  <si>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</si>
  <si>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</si>
  <si>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</si>
  <si>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</si>
  <si>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</si>
  <si>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</si>
  <si>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</si>
  <si>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</si>
  <si>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</si>
  <si>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</si>
  <si>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</si>
  <si>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</si>
  <si>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</si>
  <si>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</si>
  <si>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</si>
  <si>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</si>
  <si>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</si>
  <si>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</si>
  <si>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</si>
  <si>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</si>
  <si>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</si>
  <si>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</si>
  <si>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</si>
  <si>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</si>
  <si>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</si>
  <si>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</si>
  <si>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</si>
  <si>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</si>
  <si>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</si>
  <si>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</si>
  <si>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</si>
  <si>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</si>
  <si>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</si>
  <si>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</si>
  <si>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</si>
  <si>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</si>
  <si>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</si>
  <si>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</si>
  <si>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</si>
  <si>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</si>
  <si>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</si>
  <si>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</si>
  <si>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</si>
  <si>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</si>
  <si>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</si>
  <si>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</si>
  <si>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</si>
  <si>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</si>
  <si>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</si>
  <si>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</si>
  <si>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</si>
  <si>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</si>
  <si>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</si>
  <si>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</si>
  <si>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</si>
  <si>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</si>
  <si>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</si>
  <si>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</si>
  <si>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</si>
  <si>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</si>
  <si>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</si>
  <si>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</si>
  <si>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</si>
  <si>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</si>
  <si>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</si>
  <si>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</si>
  <si>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</si>
  <si>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</si>
  <si>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</si>
  <si>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</si>
  <si>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</si>
  <si>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</si>
  <si>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</si>
  <si>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</si>
  <si>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</si>
  <si>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</si>
  <si>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</si>
  <si>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</si>
  <si>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</si>
  <si>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</si>
  <si>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</si>
  <si>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</si>
  <si>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</si>
  <si>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</si>
  <si>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</si>
  <si>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</si>
  <si>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</si>
  <si>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</si>
  <si>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</si>
  <si>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</si>
  <si>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</si>
  <si>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</si>
  <si>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</si>
  <si>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</si>
  <si>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</si>
  <si>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</si>
  <si>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</si>
  <si>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</si>
  <si>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</si>
  <si>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</si>
  <si>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</si>
  <si>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</si>
  <si>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</si>
  <si>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</si>
  <si>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</si>
  <si>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</si>
  <si>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</si>
  <si>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</si>
  <si>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</si>
  <si>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</si>
  <si>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</si>
  <si>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</si>
  <si>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</si>
  <si>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</si>
  <si>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</si>
  <si>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</si>
  <si>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</si>
  <si>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</si>
  <si>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</si>
  <si>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</si>
  <si>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</si>
  <si>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</si>
  <si>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</si>
  <si>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</si>
  <si>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</si>
  <si>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</si>
  <si>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</si>
  <si>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</si>
  <si>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</si>
  <si>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</si>
  <si>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</si>
  <si>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</si>
  <si>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</si>
  <si>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</si>
  <si>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</si>
  <si>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</si>
  <si>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</si>
  <si>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</si>
  <si>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</si>
  <si>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</si>
  <si>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</si>
  <si>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</si>
  <si>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</si>
  <si>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</si>
  <si>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</si>
  <si>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</si>
  <si>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</si>
  <si>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</si>
  <si>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</si>
  <si>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</si>
  <si>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</si>
  <si>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</si>
  <si>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</si>
  <si>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</si>
  <si>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</si>
  <si>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</si>
  <si>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</si>
  <si>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</si>
  <si>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</si>
  <si>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</si>
  <si>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</si>
  <si>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</si>
  <si>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</si>
  <si>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</si>
  <si>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</si>
  <si>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</si>
  <si>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</si>
  <si>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</si>
  <si>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</si>
  <si>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</si>
  <si>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</si>
  <si>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</si>
  <si>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</si>
  <si>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</si>
  <si>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</si>
  <si>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</si>
  <si>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</si>
  <si>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</si>
  <si>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</si>
  <si>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</si>
  <si>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</si>
  <si>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</si>
  <si>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</si>
  <si>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</si>
  <si>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</si>
  <si>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</si>
  <si>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</si>
  <si>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</si>
  <si>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</si>
  <si>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</si>
  <si>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</si>
  <si>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</si>
  <si>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</si>
  <si>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</si>
  <si>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</si>
  <si>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</si>
  <si>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</si>
  <si>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</si>
  <si>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</si>
  <si>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</si>
  <si>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</si>
  <si>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</si>
  <si>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</si>
  <si>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</si>
  <si>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</si>
  <si>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</si>
  <si>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</si>
  <si>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</si>
  <si>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</si>
  <si>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</si>
  <si>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</si>
  <si>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</si>
  <si>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</si>
  <si>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</si>
  <si>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</si>
  <si>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</si>
  <si>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</si>
  <si>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</si>
  <si>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</si>
  <si>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</si>
  <si>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</si>
  <si>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</si>
  <si>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</si>
  <si>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</si>
  <si>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</si>
  <si>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</si>
  <si>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</si>
  <si>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</si>
  <si>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</si>
  <si>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</si>
  <si>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</si>
  <si>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</si>
  <si>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</si>
  <si>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</si>
  <si>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</si>
  <si>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</si>
  <si>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</si>
  <si>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</si>
  <si>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</si>
  <si>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</si>
  <si>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</si>
  <si>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</si>
  <si>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</si>
  <si>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</si>
  <si>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</si>
  <si>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</si>
  <si>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</si>
  <si>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</si>
  <si>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</si>
  <si>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</si>
  <si>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</si>
  <si>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</si>
  <si>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</si>
  <si>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</si>
  <si>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</si>
  <si>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</si>
  <si>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</si>
  <si>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</si>
  <si>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</si>
  <si>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</si>
  <si>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</si>
  <si>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</si>
  <si>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</si>
  <si>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</si>
  <si>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</si>
  <si>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</si>
  <si>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</si>
  <si>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</si>
  <si>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</si>
  <si>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</si>
  <si>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</si>
  <si>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</si>
  <si>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</si>
  <si>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</si>
  <si>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</si>
  <si>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</si>
  <si>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</si>
  <si>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</si>
  <si>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</si>
  <si>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</si>
  <si>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</si>
  <si>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</si>
  <si>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</si>
  <si>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</si>
  <si>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</si>
  <si>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</si>
  <si>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</si>
  <si>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</si>
  <si>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</si>
  <si>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</si>
  <si>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</si>
  <si>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</si>
  <si>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</si>
  <si>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</si>
  <si>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</si>
  <si>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</si>
  <si>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</si>
  <si>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</si>
  <si>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</si>
  <si>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</si>
  <si>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</si>
  <si>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</si>
  <si>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</si>
  <si>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</si>
  <si>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</si>
  <si>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</si>
  <si>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</si>
  <si>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</si>
  <si>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</si>
  <si>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</si>
  <si>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</si>
  <si>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</si>
  <si>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</si>
  <si>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</si>
  <si>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</si>
  <si>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</si>
  <si>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</si>
  <si>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</si>
  <si>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</si>
  <si>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</si>
  <si>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</si>
  <si>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</si>
  <si>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</si>
  <si>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</si>
  <si>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</si>
  <si>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</si>
  <si>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</si>
  <si>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</si>
  <si>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</si>
  <si>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</si>
  <si>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</si>
  <si>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</si>
  <si>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</si>
  <si>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</si>
  <si>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</si>
  <si>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</si>
  <si>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</si>
  <si>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</si>
  <si>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</si>
  <si>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</si>
  <si>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</si>
  <si>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</si>
  <si>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</si>
  <si>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</si>
  <si>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</si>
  <si>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</si>
  <si>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</si>
  <si>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</si>
  <si>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</si>
  <si>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</si>
  <si>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</si>
  <si>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</si>
  <si>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</si>
  <si>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</si>
  <si>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</si>
  <si>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</si>
  <si>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</si>
  <si>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</si>
  <si>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</si>
  <si>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</si>
  <si>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</si>
  <si>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</si>
  <si>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</si>
  <si>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</si>
  <si>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</si>
  <si>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</si>
  <si>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</si>
  <si>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</si>
  <si>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</si>
  <si>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</si>
  <si>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</si>
  <si>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</si>
  <si>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</si>
  <si>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</si>
  <si>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</si>
  <si>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</si>
  <si>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</si>
  <si>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</si>
  <si>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</si>
  <si>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</si>
  <si>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</si>
  <si>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</si>
  <si>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</si>
  <si>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</si>
  <si>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</si>
  <si>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</si>
  <si>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</si>
  <si>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</si>
  <si>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</si>
  <si>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</si>
  <si>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</si>
  <si>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</si>
  <si>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</si>
  <si>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</si>
  <si>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</si>
  <si>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</si>
  <si>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</si>
  <si>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</si>
  <si>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</si>
  <si>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</si>
  <si>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</si>
  <si>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</si>
  <si>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</si>
  <si>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</si>
  <si>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</si>
  <si>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</si>
  <si>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</si>
  <si>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</si>
  <si>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</si>
  <si>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</si>
  <si>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</si>
  <si>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</si>
  <si>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</si>
  <si>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</si>
  <si>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</si>
  <si>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</si>
  <si>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</si>
  <si>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</si>
  <si>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</si>
  <si>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</si>
  <si>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</si>
  <si>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</si>
  <si>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</si>
  <si>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</si>
  <si>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</si>
  <si>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</si>
  <si>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</si>
  <si>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</si>
  <si>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</si>
  <si>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</si>
  <si>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</si>
  <si>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</si>
  <si>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</si>
  <si>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</si>
  <si>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</si>
  <si>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</si>
  <si>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</si>
  <si>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</si>
  <si>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</si>
  <si>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</si>
  <si>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</si>
  <si>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</si>
  <si>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</si>
  <si>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</si>
  <si>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</si>
  <si>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</si>
  <si>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</si>
  <si>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</si>
  <si>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</si>
  <si>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</si>
  <si>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</si>
  <si>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</si>
  <si>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</si>
  <si>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</si>
  <si>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</si>
  <si>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</si>
  <si>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</si>
  <si>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</si>
  <si>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</si>
  <si>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</si>
  <si>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</si>
  <si>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</si>
  <si>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</si>
  <si>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</si>
  <si>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</si>
  <si>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</si>
  <si>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</si>
  <si>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</si>
  <si>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</si>
  <si>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</si>
  <si>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</si>
  <si>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</si>
  <si>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</si>
  <si>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</si>
  <si>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</si>
  <si>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</si>
  <si>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</si>
  <si>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</si>
  <si>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</si>
  <si>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</si>
  <si>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</si>
  <si>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</si>
  <si>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</si>
  <si>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</si>
  <si>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</si>
  <si>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</si>
  <si>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</si>
  <si>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</si>
  <si>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</si>
  <si>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</si>
  <si>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</si>
  <si>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</si>
  <si>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</si>
  <si>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</si>
  <si>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</si>
  <si>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</si>
  <si>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</si>
  <si>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</si>
  <si>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</si>
  <si>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</si>
  <si>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</si>
  <si>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</si>
  <si>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</si>
  <si>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</si>
  <si>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</si>
  <si>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</si>
  <si>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</si>
  <si>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</si>
  <si>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</si>
  <si>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</si>
  <si>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</si>
  <si>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</si>
  <si>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</si>
  <si>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</si>
  <si>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</si>
  <si>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</si>
  <si>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</si>
  <si>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</si>
  <si>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</si>
  <si>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</si>
  <si>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</si>
  <si>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</si>
  <si>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</si>
  <si>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</si>
  <si>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</si>
  <si>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</si>
  <si>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</si>
  <si>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</si>
  <si>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</si>
  <si>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</si>
  <si>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</si>
  <si>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</si>
  <si>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</si>
  <si>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</si>
  <si>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</si>
  <si>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</si>
  <si>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</si>
  <si>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</si>
  <si>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</si>
  <si>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</si>
  <si>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</si>
  <si>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</si>
  <si>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</si>
  <si>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</si>
  <si>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</si>
  <si>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</si>
  <si>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</si>
  <si>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</si>
  <si>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</si>
  <si>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</si>
  <si>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</si>
  <si>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</si>
  <si>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</si>
  <si>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</si>
  <si>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</si>
  <si>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</si>
  <si>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</si>
  <si>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</si>
  <si>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</si>
  <si>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</si>
  <si>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</si>
  <si>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</si>
  <si>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</si>
  <si>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</si>
  <si>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</si>
  <si>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</si>
  <si>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</si>
  <si>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</si>
  <si>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</si>
  <si>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</si>
  <si>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</si>
  <si>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</si>
  <si>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</si>
  <si>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</si>
  <si>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</si>
  <si>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</si>
  <si>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</si>
  <si>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</si>
  <si>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</si>
  <si>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</si>
  <si>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</si>
  <si>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</si>
  <si>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</si>
  <si>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</si>
  <si>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</si>
  <si>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</si>
  <si>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</si>
  <si>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</si>
  <si>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</si>
  <si>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</si>
  <si>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</si>
  <si>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</si>
  <si>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</si>
  <si>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</si>
  <si>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</si>
  <si>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</si>
  <si>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</si>
  <si>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</si>
  <si>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</si>
  <si>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</si>
  <si>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</si>
  <si>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</si>
  <si>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</si>
  <si>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</si>
  <si>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</si>
  <si>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</si>
  <si>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</si>
  <si>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</si>
  <si>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</si>
  <si>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</si>
  <si>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</si>
  <si>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</si>
  <si>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</si>
  <si>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</si>
  <si>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</si>
  <si>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</si>
  <si>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</si>
  <si>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</si>
  <si>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</si>
  <si>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</si>
  <si>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</si>
  <si>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</si>
  <si>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</si>
  <si>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</si>
  <si>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</si>
  <si>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</si>
  <si>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</si>
  <si>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</si>
  <si>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</si>
  <si>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</si>
  <si>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</si>
  <si>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</si>
  <si>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</si>
  <si>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</si>
  <si>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</si>
  <si>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</si>
  <si>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</si>
  <si>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</si>
  <si>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</si>
  <si>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</si>
  <si>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</si>
  <si>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</si>
  <si>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</si>
  <si>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</si>
  <si>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</si>
  <si>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</si>
  <si>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</si>
  <si>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</si>
  <si>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</si>
  <si>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</si>
  <si>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</si>
  <si>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</si>
  <si>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</si>
  <si>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</si>
  <si>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</si>
  <si>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</si>
  <si>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</si>
  <si>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</si>
  <si>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</si>
  <si>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</si>
  <si>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</si>
  <si>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</si>
  <si>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</si>
  <si>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</si>
  <si>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</si>
  <si>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</si>
  <si>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</si>
  <si>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</si>
  <si>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</si>
  <si>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</si>
  <si>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</si>
  <si>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</si>
  <si>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</si>
  <si>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</si>
  <si>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</si>
  <si>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</si>
  <si>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</si>
  <si>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</si>
  <si>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</si>
  <si>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</si>
  <si>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</si>
  <si>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</si>
  <si>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</si>
  <si>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</si>
  <si>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</si>
  <si>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</si>
  <si>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</si>
  <si>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</si>
  <si>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</si>
  <si>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</si>
  <si>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</si>
  <si>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</si>
  <si>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</si>
  <si>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</si>
  <si>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</si>
  <si>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</si>
  <si>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</si>
  <si>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</si>
  <si>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</si>
  <si>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</si>
  <si>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</si>
  <si>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</si>
  <si>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</si>
  <si>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</si>
  <si>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</si>
  <si>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</si>
  <si>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</si>
  <si>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</si>
  <si>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</si>
  <si>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</si>
  <si>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</si>
  <si>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</si>
  <si>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</si>
  <si>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</si>
  <si>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</si>
  <si>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</si>
  <si>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</si>
  <si>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</si>
  <si>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</si>
  <si>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</si>
  <si>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</si>
  <si>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</si>
  <si>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</si>
  <si>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</si>
  <si>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</si>
  <si>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</si>
  <si>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</si>
  <si>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</si>
  <si>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</si>
  <si>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</si>
  <si>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</si>
  <si>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</si>
  <si>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</si>
  <si>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</si>
  <si>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</si>
  <si>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</si>
  <si>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</si>
  <si>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</si>
  <si>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</si>
  <si>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</si>
  <si>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</si>
  <si>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</si>
  <si>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</si>
  <si>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</si>
  <si>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</si>
  <si>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</si>
  <si>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</si>
  <si>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</si>
  <si>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</si>
  <si>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</si>
  <si>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</si>
  <si>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</si>
  <si>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</si>
  <si>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</si>
  <si>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</si>
  <si>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</si>
  <si>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</si>
  <si>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</si>
  <si>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</si>
  <si>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</si>
  <si>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</si>
  <si>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</si>
  <si>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</si>
  <si>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</si>
  <si>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</si>
  <si>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</si>
  <si>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</si>
  <si>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</si>
  <si>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</si>
  <si>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</si>
  <si>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</si>
  <si>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</si>
  <si>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</si>
  <si>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</si>
  <si>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</si>
  <si>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</si>
  <si>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</si>
  <si>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</si>
  <si>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</si>
  <si>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</si>
  <si>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</si>
  <si>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</si>
  <si>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</si>
  <si>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</si>
  <si>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</si>
  <si>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</si>
  <si>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</si>
  <si>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</si>
  <si>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</si>
  <si>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</si>
  <si>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</si>
  <si>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</si>
  <si>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</si>
  <si>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</si>
  <si>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</si>
  <si>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</si>
  <si>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</si>
  <si>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</si>
  <si>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</si>
  <si>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</si>
  <si>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</si>
  <si>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</si>
  <si>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</si>
  <si>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</si>
  <si>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</si>
  <si>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</si>
  <si>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</si>
  <si>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</si>
  <si>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</si>
  <si>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</si>
  <si>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</si>
  <si>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</si>
  <si>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</si>
  <si>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</si>
  <si>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</si>
  <si>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</si>
  <si>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</si>
  <si>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</si>
  <si>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</si>
  <si>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</si>
  <si>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</si>
  <si>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</si>
  <si>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</si>
  <si>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</si>
  <si>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</si>
  <si>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</si>
  <si>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</si>
  <si>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</si>
  <si>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</si>
  <si>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</si>
  <si>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</si>
  <si>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</si>
  <si>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</si>
  <si>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</si>
  <si>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</si>
  <si>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</si>
  <si>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</si>
  <si>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</si>
  <si>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</si>
  <si>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</si>
  <si>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</si>
  <si>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</si>
  <si>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</si>
  <si>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</si>
  <si>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</si>
  <si>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</si>
  <si>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</si>
  <si>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</si>
  <si>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</si>
  <si>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</si>
  <si>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</si>
  <si>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</si>
  <si>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</si>
  <si>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</si>
  <si>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</si>
  <si>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</si>
  <si>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</si>
  <si>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</si>
  <si>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</si>
  <si>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</si>
  <si>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</si>
  <si>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</si>
  <si>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</si>
  <si>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</si>
  <si>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</si>
  <si>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</si>
  <si>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</si>
  <si>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</si>
  <si>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</si>
  <si>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</si>
  <si>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</si>
  <si>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</si>
  <si>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</si>
  <si>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</si>
  <si>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</si>
  <si>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</si>
  <si>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</si>
  <si>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</si>
  <si>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</si>
  <si>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</si>
  <si>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</si>
  <si>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</si>
  <si>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</si>
  <si>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</si>
  <si>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</si>
  <si>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</si>
  <si>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</si>
  <si>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</si>
  <si>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</si>
  <si>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</si>
  <si>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</si>
  <si>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</si>
  <si>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</si>
  <si>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</si>
  <si>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</si>
  <si>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</si>
  <si>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</si>
  <si>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</si>
  <si>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</si>
  <si>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</si>
  <si>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</si>
  <si>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</si>
  <si>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</si>
  <si>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</si>
  <si>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</si>
  <si>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</si>
  <si>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</si>
  <si>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</si>
  <si>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</si>
  <si>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</si>
  <si>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</si>
  <si>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</si>
  <si>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</si>
  <si>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</si>
  <si>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</si>
  <si>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</si>
  <si>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</si>
  <si>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</si>
  <si>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</si>
  <si>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</si>
  <si>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</si>
  <si>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</si>
  <si>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</si>
  <si>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</si>
  <si>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</si>
  <si>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</si>
  <si>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</si>
  <si>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</si>
  <si>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</si>
  <si>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</si>
  <si>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</si>
  <si>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</si>
  <si>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</si>
  <si>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</si>
  <si>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</si>
  <si>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</si>
  <si>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</si>
  <si>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</si>
  <si>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</si>
  <si>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</si>
  <si>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</si>
  <si>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</si>
  <si>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</si>
  <si>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</si>
  <si>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</si>
  <si>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</si>
  <si>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</si>
  <si>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</si>
  <si>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</si>
  <si>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</si>
  <si>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</si>
  <si>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</si>
  <si>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</si>
  <si>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</si>
  <si>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</si>
  <si>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</si>
  <si>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</si>
  <si>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</si>
  <si>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</si>
  <si>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</si>
  <si>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</si>
  <si>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</si>
  <si>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</si>
  <si>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</si>
  <si>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</si>
  <si>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</si>
  <si>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</si>
  <si>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</si>
  <si>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</si>
  <si>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</si>
  <si>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</si>
  <si>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</si>
  <si>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</si>
  <si>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</si>
  <si>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</si>
  <si>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</si>
  <si>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</si>
  <si>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</si>
  <si>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</si>
  <si>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</si>
  <si>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</si>
  <si>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</si>
  <si>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</si>
  <si>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</si>
  <si>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</si>
  <si>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</si>
  <si>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</si>
  <si>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</si>
  <si>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</si>
  <si>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</si>
  <si>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</si>
  <si>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</si>
  <si>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</si>
  <si>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</si>
  <si>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</si>
  <si>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</si>
  <si>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</si>
  <si>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</si>
  <si>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</si>
  <si>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</si>
  <si>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</si>
  <si>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</si>
  <si>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</si>
  <si>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</si>
  <si>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</si>
  <si>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</si>
  <si>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</si>
  <si>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</si>
  <si>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</si>
  <si>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</si>
  <si>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</si>
  <si>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</si>
  <si>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</si>
  <si>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</si>
  <si>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</si>
  <si>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</si>
  <si>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</si>
  <si>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</si>
  <si>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</si>
  <si>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</si>
  <si>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</si>
  <si>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</si>
  <si>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</si>
  <si>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</si>
  <si>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</si>
  <si>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</si>
  <si>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</si>
  <si>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</si>
  <si>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</si>
  <si>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</si>
  <si>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</si>
  <si>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</si>
  <si>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</si>
  <si>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</si>
  <si>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</si>
  <si>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</si>
  <si>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</si>
  <si>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</si>
  <si>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</si>
  <si>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</si>
  <si>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</si>
  <si>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</si>
  <si>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</si>
  <si>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</si>
  <si>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</si>
  <si>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</si>
  <si>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</si>
  <si>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</si>
  <si>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</si>
  <si>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</si>
  <si>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</si>
  <si>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</si>
  <si>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</si>
  <si>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</si>
  <si>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</si>
  <si>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</si>
  <si>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</si>
  <si>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</si>
  <si>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</si>
  <si>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</si>
  <si>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</si>
  <si>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</si>
  <si>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</si>
  <si>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</si>
  <si>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</si>
  <si>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</si>
  <si>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</si>
  <si>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</si>
  <si>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</si>
  <si>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</si>
  <si>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</si>
  <si>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</si>
  <si>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</si>
  <si>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</si>
  <si>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</si>
  <si>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</si>
  <si>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</si>
  <si>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</si>
  <si>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</si>
  <si>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</si>
  <si>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</si>
  <si>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</si>
  <si>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</si>
  <si>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</si>
  <si>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</si>
  <si>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</si>
  <si>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</si>
  <si>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</si>
  <si>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</si>
  <si>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</si>
  <si>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</si>
  <si>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</si>
  <si>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</si>
  <si>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</si>
  <si>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</si>
  <si>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</si>
  <si>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</si>
  <si>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</si>
  <si>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</si>
  <si>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</si>
  <si>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</si>
  <si>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</si>
  <si>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</si>
  <si>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</si>
  <si>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</si>
  <si>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</si>
  <si>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</si>
  <si>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</si>
  <si>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</si>
  <si>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</si>
  <si>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</si>
  <si>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</si>
  <si>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</si>
  <si>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</si>
  <si>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</si>
  <si>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</si>
  <si>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</si>
  <si>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</si>
  <si>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</si>
  <si>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</si>
  <si>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</si>
  <si>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</si>
  <si>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</si>
  <si>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</si>
  <si>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</si>
  <si>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</si>
  <si>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</si>
  <si>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</si>
  <si>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</si>
  <si>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</si>
  <si>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</si>
  <si>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</si>
  <si>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</si>
  <si>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</si>
  <si>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</si>
  <si>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</si>
  <si>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</si>
  <si>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</si>
  <si>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</si>
  <si>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</si>
  <si>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</si>
  <si>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</si>
  <si>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</si>
  <si>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</si>
  <si>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</si>
  <si>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</si>
  <si>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</si>
  <si>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</si>
  <si>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</si>
  <si>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</si>
  <si>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</si>
  <si>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</si>
  <si>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</si>
  <si>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</si>
  <si>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</si>
  <si>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</si>
  <si>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</si>
  <si>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</si>
  <si>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</si>
  <si>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</si>
  <si>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</si>
  <si>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</si>
  <si>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</si>
  <si>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</si>
  <si>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</si>
  <si>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</si>
  <si>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</si>
  <si>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</si>
  <si>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</si>
  <si>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</si>
  <si>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</si>
  <si>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</si>
  <si>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</si>
  <si>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</si>
  <si>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</si>
  <si>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</si>
  <si>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</si>
  <si>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</si>
  <si>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</si>
  <si>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</si>
  <si>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</si>
  <si>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</si>
  <si>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</si>
  <si>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</si>
  <si>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</si>
  <si>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</si>
  <si>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</si>
  <si>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</si>
  <si>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</si>
  <si>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</si>
  <si>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</si>
  <si>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</si>
  <si>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</si>
  <si>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</si>
  <si>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</si>
  <si>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</si>
  <si>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</si>
  <si>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</si>
  <si>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</si>
  <si>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</si>
  <si>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</si>
  <si>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</si>
  <si>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</si>
  <si>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</si>
  <si>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</si>
  <si>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</si>
  <si>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</si>
  <si>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</si>
  <si>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</si>
  <si>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</si>
  <si>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</si>
  <si>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</si>
  <si>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</si>
  <si>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</si>
  <si>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</si>
  <si>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</si>
  <si>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</si>
  <si>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</si>
  <si>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</si>
  <si>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</si>
  <si>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</si>
  <si>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</si>
  <si>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</si>
  <si>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</si>
  <si>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</si>
  <si>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</si>
  <si>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</si>
  <si>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</si>
  <si>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</si>
  <si>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</si>
  <si>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</si>
  <si>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</si>
  <si>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</si>
  <si>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</si>
  <si>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</si>
  <si>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</si>
  <si>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</si>
  <si>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</si>
  <si>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</si>
  <si>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</si>
  <si>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</si>
  <si>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</si>
  <si>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</si>
  <si>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</si>
  <si>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</si>
  <si>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</si>
  <si>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</si>
  <si>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</si>
  <si>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</si>
  <si>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</si>
  <si>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</si>
  <si>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</si>
  <si>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</si>
  <si>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</si>
  <si>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</si>
  <si>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</si>
  <si>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</si>
  <si>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</si>
  <si>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</si>
  <si>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</si>
  <si>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</si>
  <si>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</si>
  <si>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</si>
  <si>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</si>
  <si>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</si>
  <si>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</si>
  <si>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</si>
  <si>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</si>
  <si>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</si>
  <si>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</si>
  <si>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</si>
  <si>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</si>
  <si>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</si>
  <si>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</si>
  <si>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</si>
  <si>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</si>
  <si>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</si>
  <si>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</si>
  <si>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</si>
  <si>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</si>
  <si>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</si>
  <si>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</si>
  <si>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</si>
  <si>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</si>
  <si>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</si>
  <si>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</si>
  <si>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</si>
  <si>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</si>
  <si>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</si>
  <si>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</si>
  <si>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</si>
  <si>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</si>
  <si>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</si>
  <si>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</si>
  <si>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</si>
  <si>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</si>
  <si>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</si>
  <si>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</si>
  <si>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</si>
  <si>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</si>
  <si>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</si>
  <si>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</si>
  <si>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</si>
  <si>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</si>
  <si>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</si>
  <si>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</si>
  <si>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</si>
  <si>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</si>
  <si>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</si>
  <si>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</si>
  <si>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</si>
  <si>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</si>
  <si>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</si>
  <si>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</si>
  <si>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</si>
  <si>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</si>
  <si>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</si>
  <si>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</si>
  <si>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</si>
  <si>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</si>
  <si>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</si>
  <si>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</si>
  <si>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</si>
  <si>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</si>
  <si>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</si>
  <si>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</si>
  <si>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</si>
  <si>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</si>
  <si>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</si>
  <si>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</si>
  <si>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</si>
  <si>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</si>
  <si>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</si>
  <si>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</si>
  <si>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</si>
  <si>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</si>
  <si>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</si>
  <si>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</si>
  <si>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</si>
  <si>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</si>
  <si>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</si>
  <si>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</si>
  <si>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</si>
  <si>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</si>
  <si>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</si>
  <si>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</si>
  <si>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</si>
  <si>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</si>
  <si>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</si>
  <si>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</si>
  <si>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</si>
  <si>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</si>
  <si>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</si>
  <si>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</si>
  <si>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</si>
  <si>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</si>
  <si>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</si>
  <si>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</si>
  <si>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</si>
  <si>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</si>
  <si>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</si>
  <si>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</si>
  <si>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</si>
  <si>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</si>
  <si>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</si>
  <si>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</si>
  <si>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</si>
  <si>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</si>
  <si>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</si>
  <si>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</si>
  <si>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</si>
  <si>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</si>
  <si>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</si>
  <si>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</si>
  <si>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</si>
  <si>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</si>
  <si>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</si>
  <si>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</si>
  <si>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</si>
  <si>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</si>
  <si>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</si>
  <si>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</si>
  <si>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</si>
  <si>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</si>
  <si>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</si>
  <si>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</si>
  <si>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</si>
  <si>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</si>
  <si>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</si>
  <si>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</si>
  <si>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</si>
  <si>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</si>
  <si>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</si>
  <si>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</si>
  <si>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</si>
  <si>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</si>
  <si>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</si>
  <si>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</si>
  <si>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</si>
  <si>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</si>
  <si>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</si>
  <si>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</si>
  <si>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</si>
  <si>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</si>
  <si>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</si>
  <si>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</si>
  <si>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</si>
  <si>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</si>
  <si>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</si>
  <si>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</si>
  <si>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</si>
  <si>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</si>
  <si>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</si>
  <si>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</si>
  <si>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</si>
  <si>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</si>
  <si>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</si>
  <si>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</si>
  <si>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</si>
  <si>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</si>
  <si>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</si>
  <si>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</si>
  <si>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</si>
  <si>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</si>
  <si>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</si>
  <si>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</si>
  <si>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</si>
  <si>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</si>
  <si>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</si>
  <si>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</si>
  <si>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</si>
  <si>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</si>
  <si>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</si>
  <si>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</si>
  <si>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</si>
  <si>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</si>
  <si>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</si>
  <si>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</si>
  <si>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</si>
  <si>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</si>
  <si>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</si>
  <si>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</si>
  <si>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</si>
  <si>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</si>
  <si>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</si>
  <si>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</si>
  <si>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</si>
  <si>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</si>
  <si>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</si>
  <si>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</si>
  <si>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</si>
  <si>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</si>
  <si>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</si>
  <si>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</si>
  <si>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</si>
  <si>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</si>
  <si>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</si>
  <si>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</si>
  <si>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</si>
  <si>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</si>
  <si>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</si>
  <si>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</si>
  <si>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</si>
  <si>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</si>
  <si>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</si>
  <si>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</si>
  <si>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</si>
  <si>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</si>
  <si>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</si>
  <si>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</si>
  <si>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</si>
  <si>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</si>
  <si>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</si>
  <si>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</si>
  <si>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</si>
  <si>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</si>
  <si>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</si>
  <si>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</si>
  <si>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</si>
  <si>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</si>
  <si>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</si>
  <si>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</si>
  <si>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</si>
  <si>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</si>
  <si>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</si>
  <si>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</si>
  <si>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</si>
  <si>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</si>
  <si>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</si>
  <si>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</si>
  <si>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</si>
  <si>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</si>
  <si>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</si>
  <si>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</si>
  <si>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</si>
  <si>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</si>
  <si>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</si>
  <si>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</si>
  <si>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</si>
  <si>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</si>
  <si>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</si>
  <si>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</si>
  <si>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</si>
  <si>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</si>
  <si>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</si>
  <si>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</si>
  <si>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</si>
  <si>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</si>
  <si>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</si>
  <si>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</si>
  <si>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</si>
  <si>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</si>
  <si>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</si>
  <si>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</si>
  <si>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</si>
  <si>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</si>
  <si>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</si>
  <si>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</si>
  <si>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</si>
  <si>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</si>
  <si>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</si>
  <si>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</si>
  <si>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</si>
  <si>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</si>
  <si>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</si>
  <si>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</si>
  <si>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</si>
  <si>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</si>
  <si>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</si>
  <si>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</si>
  <si>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</si>
  <si>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</si>
  <si>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</si>
  <si>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</si>
  <si>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</si>
  <si>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</si>
  <si>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</si>
  <si>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</si>
  <si>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</si>
  <si>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</si>
  <si>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</si>
  <si>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</si>
  <si>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</si>
  <si>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</si>
  <si>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</si>
  <si>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</si>
  <si>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</si>
  <si>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</si>
  <si>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</si>
  <si>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</si>
  <si>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</si>
  <si>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</si>
  <si>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</si>
  <si>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</si>
  <si>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</si>
  <si>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</si>
  <si>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</si>
  <si>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</si>
  <si>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</si>
  <si>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</si>
  <si>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</si>
  <si>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</si>
  <si>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</si>
  <si>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</si>
  <si>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</si>
  <si>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</si>
  <si>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</si>
  <si>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</si>
  <si>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</si>
  <si>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</si>
  <si>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</si>
  <si>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</si>
  <si>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</si>
  <si>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</si>
  <si>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</si>
  <si>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</si>
  <si>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</si>
  <si>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</si>
  <si>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</si>
  <si>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</si>
  <si>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</si>
  <si>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</si>
  <si>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</si>
  <si>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</si>
  <si>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</si>
  <si>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</si>
  <si>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</si>
  <si>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</si>
  <si>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</si>
  <si>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</si>
  <si>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</si>
  <si>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</si>
  <si>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</si>
  <si>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</si>
  <si>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</si>
  <si>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</si>
  <si>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</si>
  <si>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</si>
  <si>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</si>
  <si>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</si>
  <si>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</si>
  <si>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</si>
  <si>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</si>
  <si>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</si>
  <si>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</si>
  <si>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</si>
  <si>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</si>
  <si>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</si>
  <si>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</si>
  <si>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</si>
  <si>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</si>
  <si>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</si>
  <si>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</si>
  <si>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</si>
  <si>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</si>
  <si>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</si>
  <si>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</si>
  <si>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</si>
  <si>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</si>
  <si>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</si>
  <si>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</si>
  <si>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</si>
  <si>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</si>
  <si>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</si>
  <si>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</si>
  <si>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</si>
  <si>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</si>
  <si>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</si>
  <si>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</si>
  <si>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</si>
  <si>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</si>
  <si>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</si>
  <si>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</si>
  <si>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</si>
  <si>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</si>
  <si>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</si>
  <si>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</si>
  <si>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</si>
  <si>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</si>
  <si>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</si>
  <si>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</si>
  <si>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</si>
  <si>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</si>
  <si>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</si>
  <si>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</si>
  <si>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</si>
  <si>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</si>
  <si>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</si>
  <si>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</si>
  <si>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</si>
  <si>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</si>
  <si>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</si>
  <si>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</si>
  <si>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</si>
  <si>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</si>
  <si>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</si>
  <si>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</si>
  <si>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</si>
  <si>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</si>
  <si>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</si>
  <si>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</si>
  <si>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</si>
  <si>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</si>
  <si>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</si>
  <si>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</si>
  <si>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</si>
  <si>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</si>
  <si>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</si>
  <si>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</si>
  <si>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</si>
  <si>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</si>
  <si>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</si>
  <si>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</si>
  <si>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</si>
  <si>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</si>
  <si>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</si>
  <si>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</si>
  <si>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</si>
  <si>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</si>
  <si>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</si>
  <si>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</si>
  <si>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</si>
  <si>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</si>
  <si>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</si>
  <si>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</si>
  <si>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</si>
  <si>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</si>
  <si>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</si>
  <si>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</si>
  <si>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</si>
  <si>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</si>
  <si>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</si>
  <si>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</si>
  <si>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</si>
  <si>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</si>
  <si>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</si>
  <si>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</si>
  <si>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</si>
  <si>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</si>
  <si>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</si>
  <si>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</si>
  <si>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</si>
  <si>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</si>
  <si>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</si>
  <si>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</si>
  <si>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</si>
  <si>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</si>
  <si>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</si>
  <si>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</si>
  <si>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</si>
  <si>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</si>
  <si>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</si>
  <si>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</si>
  <si>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</si>
  <si>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</si>
  <si>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</si>
  <si>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</si>
  <si>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</si>
  <si>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</si>
  <si>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</si>
  <si>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</si>
  <si>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</si>
  <si>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</si>
  <si>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</si>
  <si>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</si>
  <si>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</si>
  <si>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</si>
  <si>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</si>
  <si>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</si>
  <si>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</si>
  <si>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</si>
  <si>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</si>
  <si>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</si>
  <si>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</si>
  <si>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</si>
  <si>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</si>
  <si>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</si>
  <si>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</si>
  <si>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</si>
  <si>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</si>
  <si>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</si>
  <si>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</si>
  <si>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</si>
  <si>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</si>
  <si>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</si>
  <si>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</si>
  <si>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</si>
  <si>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</si>
  <si>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</si>
  <si>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</si>
  <si>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</si>
  <si>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</si>
  <si>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</si>
  <si>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</si>
  <si>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</si>
  <si>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</si>
  <si>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</si>
  <si>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</si>
  <si>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</si>
  <si>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</si>
  <si>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</si>
  <si>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</si>
  <si>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</si>
  <si>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</si>
  <si>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</si>
  <si>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</si>
  <si>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</si>
  <si>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</si>
  <si>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</si>
  <si>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</si>
  <si>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</si>
  <si>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</si>
  <si>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</si>
  <si>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</si>
  <si>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</si>
  <si>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</si>
  <si>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</si>
  <si>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</si>
  <si>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</si>
  <si>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</si>
  <si>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</si>
  <si>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</si>
  <si>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</si>
  <si>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</si>
  <si>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</si>
  <si>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</si>
  <si>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</si>
  <si>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</si>
  <si>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</si>
  <si>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</si>
  <si>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</si>
  <si>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</si>
  <si>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</si>
  <si>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</si>
  <si>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</si>
  <si>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</si>
  <si>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</si>
  <si>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</si>
  <si>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</si>
  <si>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</si>
  <si>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</si>
  <si>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</si>
  <si>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</si>
  <si>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</si>
  <si>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</si>
  <si>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</si>
  <si>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</si>
  <si>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</si>
  <si>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</si>
  <si>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</si>
  <si>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</si>
  <si>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</si>
  <si>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</si>
  <si>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</si>
  <si>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</si>
  <si>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</si>
  <si>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</si>
  <si>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</si>
  <si>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</si>
  <si>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</si>
  <si>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</si>
  <si>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</si>
  <si>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</si>
  <si>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</si>
  <si>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</si>
  <si>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</si>
  <si>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</si>
  <si>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</si>
  <si>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</si>
  <si>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</si>
  <si>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</si>
  <si>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</si>
  <si>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</si>
  <si>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</si>
  <si>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</si>
  <si>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</si>
  <si>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</si>
  <si>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</si>
  <si>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</si>
  <si>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</si>
  <si>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</si>
  <si>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</si>
  <si>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</si>
  <si>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</si>
  <si>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</si>
  <si>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</si>
  <si>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</si>
  <si>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</si>
  <si>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</si>
  <si>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</si>
  <si>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</si>
  <si>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</si>
  <si>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</si>
  <si>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</si>
  <si>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</si>
  <si>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</si>
  <si>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</si>
  <si>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</si>
  <si>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</si>
  <si>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</si>
  <si>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</si>
  <si>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</si>
  <si>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</si>
  <si>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</si>
  <si>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</si>
  <si>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</si>
  <si>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</si>
  <si>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</si>
  <si>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</si>
  <si>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</si>
  <si>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</si>
  <si>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</si>
  <si>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</si>
  <si>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</si>
  <si>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</si>
  <si>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</si>
  <si>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</si>
  <si>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</si>
  <si>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</si>
  <si>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</si>
  <si>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</si>
  <si>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</si>
  <si>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</si>
  <si>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</si>
  <si>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</si>
  <si>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</si>
  <si>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</si>
  <si>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</si>
  <si>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</si>
  <si>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</si>
  <si>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</si>
  <si>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</si>
  <si>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</si>
  <si>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</si>
  <si>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</si>
  <si>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</si>
  <si>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</si>
  <si>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</si>
  <si>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</si>
  <si>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</si>
  <si>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</si>
  <si>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</si>
  <si>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</si>
  <si>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</si>
  <si>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</si>
  <si>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</si>
  <si>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</si>
  <si>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</si>
  <si>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</si>
  <si>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</si>
  <si>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</si>
  <si>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</si>
  <si>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</si>
  <si>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</si>
  <si>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</si>
  <si>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</si>
  <si>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</si>
  <si>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</si>
  <si>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</si>
  <si>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</si>
  <si>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</si>
  <si>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</si>
  <si>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</si>
  <si>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</si>
  <si>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</si>
  <si>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</si>
  <si>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</si>
  <si>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</si>
  <si>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</si>
  <si>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</si>
  <si>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</si>
  <si>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</si>
  <si>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</si>
  <si>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</si>
  <si>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</si>
  <si>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</si>
  <si>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</si>
  <si>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</si>
  <si>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</si>
  <si>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</si>
  <si>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</si>
  <si>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</si>
  <si>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</si>
  <si>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</si>
  <si>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</si>
  <si>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</si>
  <si>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</si>
  <si>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</si>
  <si>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</si>
  <si>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</si>
  <si>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</si>
  <si>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</si>
  <si>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</si>
  <si>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</si>
  <si>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</si>
  <si>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</si>
  <si>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</si>
  <si>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</si>
  <si>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</si>
  <si>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</si>
  <si>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</si>
  <si>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</si>
  <si>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</si>
  <si>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</si>
  <si>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</si>
  <si>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</si>
  <si>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</si>
  <si>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</si>
  <si>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</si>
  <si>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</si>
  <si>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</si>
  <si>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</si>
  <si>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</si>
  <si>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</si>
  <si>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</si>
  <si>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</si>
  <si>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</si>
  <si>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</si>
  <si>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</si>
  <si>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</si>
  <si>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</si>
  <si>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</si>
  <si>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</si>
  <si>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</si>
  <si>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</si>
  <si>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</si>
  <si>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</si>
  <si>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</si>
  <si>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</si>
  <si>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</si>
  <si>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</si>
  <si>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</si>
  <si>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</si>
  <si>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</si>
  <si>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</si>
  <si>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</si>
  <si>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</si>
  <si>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</si>
  <si>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</si>
  <si>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</si>
  <si>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</si>
  <si>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</si>
  <si>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</si>
  <si>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</si>
  <si>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</si>
  <si>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</si>
  <si>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</si>
  <si>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</si>
  <si>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</si>
  <si>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</si>
  <si>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</si>
  <si>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</si>
  <si>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</si>
  <si>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</si>
  <si>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</si>
  <si>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</si>
  <si>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</si>
  <si>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</si>
  <si>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</si>
  <si>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</si>
  <si>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</si>
  <si>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</si>
  <si>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</si>
  <si>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</si>
  <si>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</si>
  <si>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</si>
  <si>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</si>
  <si>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</si>
  <si>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</si>
  <si>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</si>
  <si>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</si>
  <si>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</si>
  <si>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</si>
  <si>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</si>
  <si>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</si>
  <si>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</si>
  <si>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</si>
  <si>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</si>
  <si>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</si>
  <si>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</si>
  <si>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</si>
  <si>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</si>
  <si>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</si>
  <si>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</si>
  <si>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</si>
  <si>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</si>
  <si>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</si>
  <si>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</si>
  <si>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</si>
  <si>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</si>
  <si>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</si>
  <si>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</si>
  <si>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</si>
  <si>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</si>
  <si>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</si>
  <si>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</si>
  <si>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</si>
  <si>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</si>
  <si>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</si>
  <si>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</si>
  <si>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</si>
  <si>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</si>
  <si>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</si>
  <si>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</si>
  <si>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</si>
  <si>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</si>
  <si>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</si>
  <si>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</si>
  <si>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</si>
  <si>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</si>
  <si>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</si>
  <si>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</si>
  <si>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</si>
  <si>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</si>
  <si>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</si>
  <si>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</si>
  <si>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</si>
  <si>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</si>
  <si>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</si>
  <si>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</si>
  <si>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</si>
  <si>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</si>
  <si>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</si>
  <si>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</si>
  <si>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</si>
  <si>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</si>
  <si>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</si>
  <si>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</si>
  <si>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</si>
  <si>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</si>
  <si>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</si>
  <si>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</si>
  <si>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</si>
  <si>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</si>
  <si>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</si>
  <si>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</si>
  <si>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</si>
  <si>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</si>
  <si>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</si>
  <si>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</si>
  <si>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</si>
  <si>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</si>
  <si>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</si>
  <si>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</si>
  <si>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</si>
  <si>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</si>
  <si>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</si>
  <si>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</si>
  <si>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</si>
  <si>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</si>
  <si>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</si>
  <si>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</si>
  <si>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</si>
  <si>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</si>
  <si>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</si>
  <si>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</si>
  <si>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</si>
  <si>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</si>
  <si>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</si>
  <si>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</si>
  <si>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</si>
  <si>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</si>
  <si>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</si>
  <si>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</si>
  <si>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</si>
  <si>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</si>
  <si>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</si>
  <si>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</si>
  <si>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</si>
  <si>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</si>
  <si>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</si>
  <si>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</si>
  <si>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</si>
  <si>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</si>
  <si>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</si>
  <si>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</si>
  <si>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</si>
  <si>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</si>
  <si>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</si>
  <si>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</si>
  <si>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</si>
  <si>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</si>
  <si>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</si>
  <si>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</si>
  <si>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</si>
  <si>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</si>
  <si>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</si>
  <si>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</si>
  <si>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</si>
  <si>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</si>
  <si>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</si>
  <si>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</si>
  <si>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</si>
  <si>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</si>
  <si>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</si>
  <si>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</si>
  <si>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</si>
  <si>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</si>
  <si>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</si>
  <si>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</si>
  <si>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</si>
  <si>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</si>
  <si>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</si>
  <si>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</si>
  <si>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</si>
  <si>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</si>
  <si>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</si>
  <si>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</si>
  <si>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</si>
  <si>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</si>
  <si>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</si>
  <si>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</si>
  <si>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</si>
  <si>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</si>
  <si>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</si>
  <si>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</si>
  <si>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</si>
  <si>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</si>
  <si>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</si>
  <si>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</si>
  <si>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</si>
  <si>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</si>
  <si>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</si>
  <si>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</si>
  <si>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</si>
  <si>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</si>
  <si>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</si>
  <si>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</si>
  <si>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</si>
  <si>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</si>
  <si>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</si>
  <si>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</si>
  <si>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</si>
  <si>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</si>
  <si>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</si>
  <si>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</si>
  <si>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</si>
  <si>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</si>
  <si>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</si>
  <si>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</si>
  <si>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</si>
  <si>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</si>
  <si>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</si>
  <si>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</si>
  <si>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</si>
  <si>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</si>
  <si>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</si>
  <si>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</si>
  <si>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</si>
  <si>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</si>
  <si>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</si>
  <si>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</si>
  <si>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</si>
  <si>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</si>
  <si>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</si>
  <si>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</si>
  <si>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</si>
  <si>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</si>
  <si>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</si>
  <si>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</si>
  <si>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</si>
  <si>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</si>
  <si>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</si>
  <si>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</si>
  <si>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</si>
  <si>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</si>
  <si>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</si>
  <si>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</si>
  <si>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</si>
  <si>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</si>
  <si>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</si>
  <si>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</si>
  <si>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</si>
  <si>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</si>
  <si>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</si>
  <si>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</si>
  <si>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</si>
  <si>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</si>
  <si>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</si>
  <si>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</si>
  <si>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</si>
  <si>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</si>
  <si>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</si>
  <si>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</si>
  <si>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</si>
  <si>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</si>
  <si>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</si>
  <si>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</si>
  <si>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</si>
  <si>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</si>
  <si>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</si>
  <si>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</si>
  <si>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</si>
  <si>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</si>
  <si>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</si>
  <si>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</si>
  <si>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</si>
  <si>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</si>
  <si>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</si>
  <si>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</si>
  <si>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</si>
  <si>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</si>
  <si>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</si>
  <si>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</si>
  <si>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</si>
  <si>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</si>
  <si>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</si>
  <si>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</si>
  <si>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</si>
  <si>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</si>
  <si>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</si>
  <si>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</si>
  <si>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</si>
  <si>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</si>
  <si>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</si>
  <si>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</si>
  <si>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</si>
  <si>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</si>
  <si>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</si>
  <si>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</si>
  <si>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</si>
  <si>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</si>
  <si>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</si>
  <si>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</si>
  <si>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</si>
  <si>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</si>
  <si>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</si>
  <si>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</si>
  <si>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</si>
  <si>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</si>
  <si>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</si>
  <si>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</si>
  <si>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</si>
  <si>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</si>
  <si>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</si>
  <si>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</si>
  <si>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</si>
  <si>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</si>
  <si>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</si>
  <si>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</si>
  <si>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</si>
  <si>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</si>
  <si>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</si>
  <si>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</si>
  <si>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</si>
  <si>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</si>
  <si>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</si>
  <si>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</si>
  <si>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</si>
  <si>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</si>
  <si>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</si>
  <si>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</si>
  <si>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</si>
  <si>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</si>
  <si>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</si>
  <si>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</si>
  <si>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</si>
  <si>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</si>
  <si>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</si>
  <si>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</si>
  <si>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</si>
  <si>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</si>
  <si>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</si>
  <si>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</si>
  <si>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</si>
  <si>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</si>
  <si>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</si>
  <si>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</si>
  <si>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</si>
  <si>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</si>
  <si>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</si>
  <si>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</si>
  <si>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</si>
  <si>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</si>
  <si>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</si>
  <si>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</si>
  <si>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</si>
  <si>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</si>
  <si>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</si>
  <si>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</si>
  <si>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</si>
  <si>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</si>
  <si>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</si>
  <si>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</si>
  <si>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</si>
  <si>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</si>
  <si>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</si>
  <si>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</si>
  <si>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</si>
  <si>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</si>
  <si>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</si>
  <si>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</si>
  <si>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</si>
  <si>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</si>
  <si>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</si>
  <si>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</si>
  <si>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</si>
  <si>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</si>
  <si>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</si>
  <si>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</si>
  <si>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</si>
  <si>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</si>
  <si>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</si>
  <si>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</si>
  <si>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</si>
  <si>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</si>
  <si>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</si>
  <si>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</si>
  <si>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</si>
  <si>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</si>
  <si>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</si>
  <si>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</si>
  <si>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</si>
  <si>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</si>
  <si>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</si>
  <si>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</si>
  <si>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</si>
  <si>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</si>
  <si>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</si>
  <si>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</si>
  <si>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</si>
  <si>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</si>
  <si>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</si>
  <si>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</si>
  <si>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</si>
  <si>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</si>
  <si>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</si>
  <si>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</si>
  <si>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</si>
  <si>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</si>
  <si>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</si>
  <si>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</si>
  <si>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</si>
  <si>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</si>
  <si>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</si>
  <si>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</si>
  <si>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</si>
  <si>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</si>
  <si>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</si>
  <si>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</si>
  <si>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</si>
  <si>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</si>
  <si>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</si>
  <si>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</si>
  <si>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</si>
  <si>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</si>
  <si>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</si>
  <si>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</si>
  <si>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</si>
  <si>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</si>
  <si>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</si>
  <si>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</si>
  <si>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</si>
  <si>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</si>
  <si>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</si>
  <si>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</si>
  <si>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</si>
  <si>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</si>
  <si>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</si>
  <si>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</si>
  <si>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</si>
  <si>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</si>
  <si>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</si>
  <si>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</si>
  <si>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</si>
  <si>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</si>
  <si>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</si>
  <si>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</si>
  <si>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</si>
  <si>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</si>
  <si>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</si>
  <si>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</si>
  <si>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</si>
  <si>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</si>
  <si>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</si>
  <si>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</si>
  <si>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</si>
  <si>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</si>
  <si>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</si>
  <si>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</si>
  <si>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</si>
  <si>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</si>
  <si>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</si>
  <si>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</si>
  <si>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</si>
  <si>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</si>
  <si>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</si>
  <si>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</si>
  <si>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</si>
  <si>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</si>
  <si>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</si>
  <si>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</si>
  <si>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</si>
  <si>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</si>
  <si>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</si>
  <si>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</si>
  <si>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</si>
  <si>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</si>
  <si>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</si>
  <si>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</si>
  <si>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</si>
  <si>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</si>
  <si>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</si>
  <si>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</si>
  <si>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</si>
  <si>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</si>
  <si>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</si>
  <si>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</si>
  <si>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</si>
  <si>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</si>
  <si>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</si>
  <si>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</si>
  <si>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</si>
  <si>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</si>
  <si>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</si>
  <si>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</si>
  <si>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</si>
  <si>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</si>
  <si>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</si>
  <si>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</si>
  <si>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</si>
  <si>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</si>
  <si>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</si>
  <si>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</si>
  <si>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</si>
  <si>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</si>
  <si>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</si>
  <si>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</si>
  <si>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</si>
  <si>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</si>
  <si>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</si>
  <si>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</si>
  <si>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</si>
  <si>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</si>
  <si>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</si>
  <si>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</si>
  <si>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</si>
  <si>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</si>
  <si>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</si>
  <si>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</si>
  <si>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</si>
  <si>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</si>
  <si>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</si>
  <si>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</si>
  <si>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</si>
  <si>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</si>
  <si>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</si>
  <si>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</si>
  <si>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</si>
  <si>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</si>
  <si>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</si>
  <si>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</si>
  <si>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</si>
  <si>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</si>
  <si>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</si>
  <si>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</si>
  <si>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</si>
  <si>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</si>
  <si>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</si>
  <si>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</si>
  <si>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</si>
  <si>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</si>
  <si>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</si>
  <si>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</si>
  <si>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</si>
  <si>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</si>
  <si>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</si>
  <si>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</si>
  <si>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</si>
  <si>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</si>
  <si>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</si>
  <si>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</si>
  <si>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</si>
  <si>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</si>
  <si>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</si>
  <si>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</si>
  <si>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</si>
  <si>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</si>
  <si>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</si>
  <si>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</si>
  <si>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</si>
  <si>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</si>
  <si>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</si>
  <si>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</si>
  <si>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</si>
  <si>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</si>
  <si>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</si>
  <si>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</si>
  <si>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</si>
  <si>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</si>
  <si>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</si>
  <si>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</si>
  <si>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</si>
  <si>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</si>
  <si>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</si>
  <si>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</si>
  <si>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</si>
  <si>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</si>
  <si>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</si>
  <si>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</si>
  <si>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</si>
  <si>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</si>
  <si>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</si>
  <si>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</si>
  <si>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</si>
  <si>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</si>
  <si>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</si>
  <si>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</si>
  <si>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</si>
  <si>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</si>
  <si>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</si>
  <si>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</si>
  <si>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</si>
  <si>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</si>
  <si>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</si>
  <si>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</si>
  <si>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</si>
  <si>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</si>
  <si>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</si>
  <si>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</si>
  <si>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</si>
  <si>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</si>
  <si>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</si>
  <si>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</si>
  <si>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</si>
  <si>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</si>
  <si>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</si>
  <si>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</si>
  <si>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</si>
  <si>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</si>
  <si>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</si>
  <si>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</si>
  <si>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</si>
  <si>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</si>
  <si>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</si>
  <si>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</si>
  <si>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</si>
  <si>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</si>
  <si>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</si>
  <si>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</si>
  <si>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</si>
  <si>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</si>
  <si>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</si>
  <si>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</si>
  <si>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</si>
  <si>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</si>
  <si>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</si>
  <si>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</si>
  <si>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</si>
  <si>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</si>
  <si>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</si>
  <si>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</si>
  <si>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</si>
  <si>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</si>
  <si>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</si>
  <si>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</si>
  <si>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</si>
  <si>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</si>
  <si>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</si>
  <si>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</si>
  <si>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</si>
  <si>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</si>
  <si>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</si>
  <si>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</si>
  <si>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</si>
  <si>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</si>
  <si>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</si>
  <si>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</si>
  <si>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</si>
  <si>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</si>
  <si>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</si>
  <si>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</si>
  <si>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</si>
  <si>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</si>
  <si>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</si>
  <si>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</si>
  <si>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</si>
  <si>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</si>
  <si>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</si>
  <si>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</si>
  <si>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</si>
  <si>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</si>
  <si>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</si>
  <si>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</si>
  <si>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</si>
  <si>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</si>
  <si>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</si>
  <si>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</si>
  <si>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</si>
  <si>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</si>
  <si>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</si>
  <si>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</si>
  <si>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</si>
  <si>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</si>
  <si>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</si>
  <si>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</si>
  <si>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</si>
  <si>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</si>
  <si>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</si>
  <si>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</si>
  <si>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</si>
  <si>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</si>
  <si>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</si>
  <si>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</si>
  <si>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</si>
  <si>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</si>
  <si>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</si>
  <si>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</si>
  <si>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</si>
  <si>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</si>
  <si>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</si>
  <si>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</si>
  <si>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</si>
  <si>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</si>
  <si>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</si>
  <si>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</si>
  <si>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</si>
  <si>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</si>
  <si>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</si>
  <si>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</si>
  <si>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</si>
  <si>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</si>
  <si>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</si>
  <si>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</si>
  <si>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</si>
  <si>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</si>
  <si>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</si>
  <si>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</si>
  <si>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</si>
  <si>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</si>
  <si>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</si>
  <si>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</si>
  <si>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</si>
  <si>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</si>
  <si>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</si>
  <si>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</si>
  <si>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</si>
  <si>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</si>
  <si>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</si>
  <si>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</si>
  <si>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</si>
  <si>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</si>
  <si>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</si>
  <si>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</si>
  <si>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</si>
  <si>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</si>
  <si>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</si>
  <si>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</si>
  <si>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</si>
  <si>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</si>
  <si>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</si>
  <si>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</si>
  <si>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</si>
  <si>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</si>
  <si>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</si>
  <si>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</si>
  <si>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</si>
  <si>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</si>
  <si>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</si>
  <si>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</si>
  <si>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</si>
  <si>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</si>
  <si>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</si>
  <si>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</si>
  <si>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</si>
  <si>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</si>
  <si>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</si>
  <si>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</si>
  <si>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</si>
  <si>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</si>
  <si>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</si>
  <si>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</si>
  <si>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</si>
  <si>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</si>
  <si>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</si>
  <si>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</si>
  <si>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</si>
  <si>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</si>
  <si>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</si>
  <si>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</si>
  <si>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</si>
  <si>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</si>
  <si>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</si>
  <si>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</si>
  <si>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</si>
  <si>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</si>
  <si>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</si>
  <si>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</si>
  <si>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</si>
  <si>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</si>
  <si>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</si>
  <si>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</si>
  <si>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</si>
  <si>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</si>
  <si>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</si>
  <si>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</si>
  <si>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</si>
  <si>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</si>
  <si>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</si>
  <si>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</si>
  <si>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</si>
  <si>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</si>
  <si>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</si>
  <si>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</si>
  <si>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</si>
  <si>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</si>
  <si>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</si>
  <si>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</si>
  <si>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</si>
  <si>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</si>
  <si>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</si>
  <si>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</si>
  <si>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</si>
  <si>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</si>
  <si>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</si>
  <si>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</si>
  <si>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</si>
  <si>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</si>
  <si>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</si>
  <si>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</si>
  <si>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</si>
  <si>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</si>
  <si>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</si>
  <si>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</si>
  <si>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</si>
  <si>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</si>
  <si>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</si>
  <si>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</si>
  <si>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</si>
  <si>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</si>
  <si>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</si>
  <si>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</si>
  <si>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</si>
  <si>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</si>
  <si>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</si>
  <si>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</si>
  <si>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</si>
  <si>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</si>
  <si>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</si>
  <si>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</si>
  <si>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</si>
  <si>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</si>
  <si>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</si>
  <si>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</si>
  <si>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</si>
  <si>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</si>
  <si>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</si>
  <si>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</si>
  <si>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</si>
  <si>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</si>
  <si>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</si>
  <si>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</si>
  <si>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</si>
  <si>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</si>
  <si>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</si>
  <si>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</si>
  <si>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</si>
  <si>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</si>
  <si>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</si>
  <si>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</si>
  <si>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</si>
  <si>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</si>
  <si>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</si>
  <si>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</si>
  <si>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</si>
  <si>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</si>
  <si>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</si>
  <si>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</si>
  <si>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</si>
  <si>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</si>
  <si>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</si>
  <si>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</si>
  <si>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</si>
  <si>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</si>
  <si>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</si>
  <si>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</si>
  <si>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</si>
  <si>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</si>
  <si>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</si>
  <si>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</si>
  <si>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</si>
  <si>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</si>
  <si>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</si>
  <si>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</si>
  <si>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</si>
  <si>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</si>
  <si>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</si>
  <si>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</si>
  <si>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</si>
  <si>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</si>
  <si>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</si>
  <si>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</si>
  <si>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</si>
  <si>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</si>
  <si>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</si>
  <si>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</si>
  <si>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</si>
  <si>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</si>
  <si>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</si>
  <si>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</si>
  <si>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</si>
  <si>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</si>
  <si>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</si>
  <si>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</si>
  <si>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</si>
  <si>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</si>
  <si>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</si>
  <si>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</si>
  <si>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</si>
  <si>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</si>
  <si>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</si>
  <si>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</si>
  <si>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</si>
  <si>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</si>
  <si>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</si>
  <si>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</si>
  <si>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</si>
  <si>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</si>
  <si>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</si>
  <si>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</si>
  <si>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</si>
  <si>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</si>
  <si>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</si>
  <si>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</si>
  <si>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</si>
  <si>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</si>
  <si>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</si>
  <si>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</si>
  <si>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</si>
  <si>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</si>
  <si>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</si>
  <si>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</si>
  <si>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</si>
  <si>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</si>
  <si>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</si>
  <si>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</si>
  <si>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</si>
  <si>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</si>
  <si>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</si>
  <si>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</si>
  <si>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</si>
  <si>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</si>
  <si>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</si>
  <si>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</si>
  <si>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</si>
  <si>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</si>
  <si>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</si>
  <si>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</si>
  <si>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</si>
  <si>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</si>
  <si>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</si>
  <si>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</si>
  <si>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</si>
  <si>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</si>
  <si>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</si>
  <si>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</si>
  <si>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</si>
  <si>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</si>
  <si>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</si>
  <si>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</si>
  <si>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</si>
  <si>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</si>
  <si>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</si>
  <si>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</si>
  <si>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</si>
  <si>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</si>
  <si>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</si>
  <si>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</si>
  <si>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</si>
  <si>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</si>
  <si>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</si>
  <si>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</si>
  <si>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</si>
  <si>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</si>
  <si>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</si>
  <si>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</si>
  <si>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</si>
  <si>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</si>
  <si>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</si>
  <si>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</si>
  <si>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</si>
  <si>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</si>
  <si>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</si>
  <si>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</si>
  <si>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</si>
  <si>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</si>
  <si>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</si>
  <si>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</si>
  <si>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</si>
  <si>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</si>
  <si>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</si>
  <si>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</si>
  <si>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</si>
  <si>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</si>
  <si>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</si>
  <si>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</si>
  <si>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</si>
  <si>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</si>
  <si>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</si>
  <si>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</si>
  <si>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</si>
  <si>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</si>
  <si>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</si>
  <si>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</si>
  <si>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</si>
  <si>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</si>
  <si>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</si>
  <si>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</si>
  <si>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</si>
  <si>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</si>
  <si>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</si>
  <si>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</si>
  <si>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</si>
  <si>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</si>
  <si>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</si>
  <si>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</si>
  <si>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</si>
  <si>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</si>
  <si>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</si>
  <si>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</si>
  <si>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</si>
  <si>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</si>
  <si>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</si>
  <si>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</si>
  <si>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</si>
  <si>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</si>
  <si>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</si>
  <si>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</si>
  <si>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</si>
  <si>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</si>
  <si>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</si>
  <si>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</si>
  <si>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</si>
  <si>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</si>
  <si>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</si>
  <si>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</si>
  <si>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</si>
  <si>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</si>
  <si>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</si>
  <si>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</si>
  <si>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</si>
  <si>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</si>
  <si>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</si>
  <si>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</si>
  <si>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</si>
  <si>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</si>
  <si>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</si>
  <si>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</si>
  <si>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</si>
  <si>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</si>
  <si>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</si>
  <si>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</si>
  <si>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</si>
  <si>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</si>
  <si>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</si>
  <si>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</si>
  <si>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</si>
  <si>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</si>
  <si>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</si>
  <si>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</si>
  <si>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</si>
  <si>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</si>
  <si>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</si>
  <si>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</si>
  <si>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</si>
  <si>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</si>
  <si>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</si>
  <si>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</si>
  <si>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</si>
  <si>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</si>
  <si>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</si>
  <si>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</si>
  <si>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</si>
  <si>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</si>
  <si>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</si>
  <si>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</si>
  <si>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</si>
  <si>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</si>
  <si>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</si>
  <si>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</si>
  <si>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</si>
  <si>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</si>
  <si>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</si>
  <si>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</si>
  <si>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</si>
  <si>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</si>
  <si>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</si>
  <si>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</si>
  <si>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</si>
  <si>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</si>
  <si>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</si>
  <si>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</si>
  <si>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</si>
  <si>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</si>
  <si>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</si>
  <si>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</si>
  <si>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</si>
  <si>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</si>
  <si>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</si>
  <si>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</si>
  <si>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</si>
  <si>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</si>
  <si>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</si>
  <si>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</si>
  <si>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</si>
  <si>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</si>
  <si>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</si>
  <si>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</si>
  <si>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</si>
  <si>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</si>
  <si>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</si>
  <si>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</si>
  <si>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</si>
  <si>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</si>
  <si>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</si>
  <si>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</si>
  <si>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</si>
  <si>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</si>
  <si>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</si>
  <si>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</si>
  <si>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</si>
  <si>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</si>
  <si>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</si>
  <si>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</si>
  <si>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</si>
  <si>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</si>
  <si>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</si>
  <si>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</si>
  <si>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</si>
  <si>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</si>
  <si>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</si>
  <si>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</si>
  <si>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</si>
  <si>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</si>
  <si>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</si>
  <si>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</si>
  <si>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</si>
  <si>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</si>
  <si>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</si>
  <si>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</si>
  <si>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</si>
  <si>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</si>
  <si>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</si>
  <si>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</si>
  <si>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</si>
  <si>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</si>
  <si>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</si>
  <si>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</si>
  <si>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</si>
  <si>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</si>
  <si>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</si>
  <si>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</si>
  <si>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</si>
  <si>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</si>
  <si>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</si>
  <si>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</si>
  <si>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</si>
  <si>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</si>
  <si>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</si>
  <si>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</si>
  <si>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</si>
  <si>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</si>
  <si>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</si>
  <si>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</si>
  <si>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</si>
  <si>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</si>
  <si>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</si>
  <si>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</si>
  <si>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</si>
  <si>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</si>
  <si>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</si>
  <si>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</si>
  <si>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</si>
  <si>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</si>
  <si>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</si>
  <si>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</si>
  <si>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</si>
  <si>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</si>
  <si>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</si>
  <si>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</si>
  <si>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</si>
  <si>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</si>
  <si>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</si>
  <si>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</si>
  <si>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</si>
  <si>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</si>
  <si>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</si>
  <si>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</si>
  <si>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</si>
  <si>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</si>
  <si>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</si>
  <si>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</si>
  <si>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</si>
  <si>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</si>
  <si>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</si>
  <si>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</si>
  <si>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</si>
  <si>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</si>
  <si>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</si>
  <si>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</si>
  <si>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</si>
  <si>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</si>
  <si>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</si>
  <si>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</si>
  <si>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</si>
  <si>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</si>
  <si>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</si>
  <si>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</si>
  <si>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</si>
  <si>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</si>
  <si>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</si>
  <si>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</si>
  <si>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</si>
  <si>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</si>
  <si>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</si>
  <si>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</si>
  <si>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</si>
  <si>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</si>
  <si>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</si>
  <si>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</si>
  <si>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</si>
  <si>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</si>
  <si>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</si>
  <si>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</si>
  <si>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</si>
  <si>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</si>
  <si>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</si>
  <si>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</si>
  <si>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</si>
  <si>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</si>
  <si>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</si>
  <si>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</si>
  <si>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</si>
  <si>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</si>
  <si>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</si>
  <si>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</si>
  <si>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</si>
  <si>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</si>
  <si>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</si>
  <si>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</si>
  <si>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</si>
  <si>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</si>
  <si>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</si>
  <si>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</si>
  <si>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</si>
  <si>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</si>
  <si>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</si>
  <si>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</si>
  <si>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</si>
  <si>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</si>
  <si>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</si>
  <si>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</si>
  <si>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</si>
  <si>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</si>
  <si>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</si>
  <si>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</si>
  <si>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</si>
  <si>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</si>
  <si>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</si>
  <si>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</si>
  <si>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</si>
  <si>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</si>
  <si>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</si>
  <si>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</si>
  <si>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</si>
  <si>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</si>
  <si>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</si>
  <si>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</si>
  <si>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</si>
  <si>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</si>
  <si>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</si>
  <si>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</si>
  <si>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</si>
  <si>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</si>
  <si>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</si>
  <si>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</si>
  <si>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</si>
  <si>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</si>
  <si>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</si>
  <si>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</si>
  <si>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</si>
  <si>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</si>
  <si>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</si>
  <si>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</si>
  <si>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</si>
  <si>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</si>
  <si>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</si>
  <si>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</si>
  <si>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</si>
  <si>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</si>
  <si>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</si>
  <si>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</si>
  <si>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</si>
  <si>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</si>
  <si>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</si>
  <si>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</si>
  <si>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</si>
  <si>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</si>
  <si>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</si>
  <si>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</si>
  <si>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</si>
  <si>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</si>
  <si>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</si>
  <si>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</si>
  <si>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</si>
  <si>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</si>
  <si>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</si>
  <si>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</si>
  <si>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</si>
  <si>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</si>
  <si>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</si>
  <si>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</si>
  <si>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</si>
  <si>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</si>
  <si>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</si>
  <si>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</si>
  <si>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</si>
  <si>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</si>
  <si>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</si>
  <si>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</si>
  <si>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</si>
  <si>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</si>
  <si>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</si>
  <si>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</si>
  <si>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</si>
  <si>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</si>
  <si>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</si>
  <si>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</si>
  <si>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</si>
  <si>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</si>
  <si>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</si>
  <si>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</si>
  <si>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</si>
  <si>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</si>
  <si>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</si>
  <si>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</si>
  <si>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</si>
  <si>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</si>
  <si>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</si>
  <si>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</si>
  <si>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</si>
  <si>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</si>
  <si>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</si>
  <si>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</si>
  <si>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</si>
  <si>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</si>
  <si>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</si>
  <si>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</si>
  <si>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</si>
  <si>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</si>
  <si>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</si>
  <si>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</si>
  <si>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</si>
  <si>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</si>
  <si>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</si>
  <si>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</si>
  <si>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</si>
  <si>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</si>
  <si>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</si>
  <si>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</si>
  <si>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</si>
  <si>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</si>
  <si>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</si>
  <si>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</si>
  <si>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</si>
  <si>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</si>
  <si>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</si>
  <si>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</si>
  <si>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</si>
  <si>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</si>
  <si>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</si>
  <si>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</si>
  <si>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</si>
  <si>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</si>
  <si>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</si>
  <si>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</si>
  <si>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</si>
  <si>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</si>
  <si>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</si>
  <si>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</si>
  <si>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</si>
  <si>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</si>
  <si>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</si>
  <si>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</si>
  <si>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</si>
  <si>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</si>
  <si>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</si>
  <si>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</si>
  <si>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</si>
  <si>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</si>
  <si>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</si>
  <si>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</si>
  <si>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</si>
  <si>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</si>
  <si>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</si>
  <si>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</si>
  <si>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</si>
  <si>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</si>
  <si>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</si>
  <si>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</si>
  <si>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</si>
  <si>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</si>
  <si>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</si>
  <si>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</si>
  <si>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</si>
  <si>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</si>
  <si>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</si>
  <si>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</si>
  <si>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</si>
  <si>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</si>
  <si>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</si>
  <si>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</si>
  <si>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</si>
  <si>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</si>
  <si>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</si>
  <si>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</si>
  <si>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</si>
  <si>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</si>
  <si>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</si>
  <si>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</si>
  <si>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</si>
  <si>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</si>
  <si>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</si>
  <si>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</si>
  <si>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</si>
  <si>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</si>
  <si>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</si>
  <si>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</si>
  <si>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</si>
  <si>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</si>
  <si>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</si>
  <si>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</si>
  <si>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</si>
  <si>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</si>
  <si>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</si>
  <si>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</si>
  <si>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</si>
  <si>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</si>
  <si>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</si>
  <si>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</si>
  <si>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</si>
  <si>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</si>
  <si>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</si>
  <si>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</si>
  <si>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</si>
  <si>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</si>
  <si>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</si>
  <si>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</si>
  <si>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</si>
  <si>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</si>
  <si>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</si>
  <si>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</si>
  <si>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</si>
  <si>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</si>
  <si>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</si>
  <si>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</si>
  <si>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</si>
  <si>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</si>
  <si>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</si>
  <si>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</si>
  <si>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</si>
  <si>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</si>
  <si>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</si>
  <si>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</si>
  <si>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</si>
  <si>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</si>
  <si>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</si>
  <si>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</si>
  <si>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</si>
  <si>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</si>
  <si>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</si>
  <si>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</si>
  <si>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</si>
  <si>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</si>
  <si>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</si>
  <si>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</si>
  <si>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</si>
  <si>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</si>
  <si>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</si>
  <si>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</si>
  <si>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</si>
  <si>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</si>
  <si>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</si>
  <si>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</si>
  <si>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</si>
  <si>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</si>
  <si>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</si>
  <si>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</si>
  <si>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</si>
  <si>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</si>
  <si>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</si>
  <si>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</si>
  <si>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</si>
  <si>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</si>
  <si>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</si>
  <si>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</si>
  <si>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</si>
  <si>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</si>
  <si>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</si>
  <si>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</si>
  <si>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</si>
  <si>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</si>
  <si>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</si>
  <si>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</si>
  <si>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</si>
  <si>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</si>
  <si>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</si>
  <si>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</si>
  <si>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</si>
  <si>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</si>
  <si>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</si>
  <si>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</si>
  <si>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</si>
  <si>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</si>
  <si>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</si>
  <si>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</si>
  <si>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</si>
  <si>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</si>
  <si>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</si>
  <si>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</si>
  <si>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</si>
  <si>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</si>
  <si>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</si>
  <si>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</si>
  <si>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</si>
  <si>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</si>
  <si>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</si>
  <si>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</si>
  <si>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</si>
  <si>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</si>
  <si>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</si>
  <si>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</si>
  <si>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</si>
  <si>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</si>
  <si>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</si>
  <si>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</si>
  <si>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</si>
  <si>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</si>
  <si>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</si>
  <si>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</si>
  <si>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</si>
  <si>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</si>
  <si>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</si>
  <si>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</si>
  <si>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</si>
  <si>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</si>
  <si>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</si>
  <si>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</si>
  <si>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</si>
  <si>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</si>
  <si>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</si>
  <si>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</si>
  <si>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</si>
  <si>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</si>
  <si>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</si>
  <si>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</si>
  <si>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</si>
  <si>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</si>
  <si>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</si>
  <si>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</si>
  <si>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</si>
  <si>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</si>
  <si>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</si>
  <si>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</si>
  <si>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</si>
  <si>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</si>
  <si>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</si>
  <si>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</si>
  <si>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</si>
  <si>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</si>
  <si>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</si>
  <si>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</si>
  <si>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</si>
  <si>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</si>
  <si>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</si>
  <si>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</si>
  <si>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</si>
  <si>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</si>
  <si>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</si>
  <si>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</si>
  <si>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</si>
  <si>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</si>
  <si>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</si>
  <si>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</si>
  <si>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</si>
  <si>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</si>
  <si>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</si>
  <si>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</si>
  <si>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</si>
  <si>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</si>
  <si>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</si>
  <si>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</si>
  <si>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</si>
  <si>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</si>
  <si>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</si>
  <si>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</si>
  <si>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</si>
  <si>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</si>
  <si>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</si>
  <si>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</si>
  <si>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</si>
  <si>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</si>
  <si>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</si>
  <si>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</si>
  <si>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</si>
  <si>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</si>
  <si>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</si>
  <si>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</si>
  <si>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</si>
  <si>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</si>
  <si>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</si>
  <si>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</si>
  <si>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</si>
  <si>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</si>
  <si>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</si>
  <si>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</si>
  <si>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</si>
  <si>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</si>
  <si>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</si>
  <si>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</si>
  <si>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</si>
  <si>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</si>
  <si>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</si>
  <si>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</si>
  <si>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</si>
  <si>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</si>
  <si>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</si>
  <si>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</si>
  <si>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</si>
  <si>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</si>
  <si>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</si>
  <si>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</si>
  <si>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</si>
  <si>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</si>
  <si>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</si>
  <si>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</si>
  <si>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</si>
  <si>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</si>
  <si>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</si>
  <si>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</si>
  <si>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</si>
  <si>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</si>
  <si>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</si>
  <si>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</si>
  <si>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</si>
  <si>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</si>
  <si>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</si>
  <si>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</si>
  <si>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</si>
  <si>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</si>
  <si>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</si>
  <si>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</si>
  <si>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</si>
  <si>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</si>
  <si>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</si>
  <si>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</si>
  <si>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</si>
  <si>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</si>
  <si>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</si>
  <si>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</si>
  <si>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</si>
  <si>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</si>
  <si>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</si>
  <si>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</si>
  <si>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</si>
  <si>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</si>
  <si>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</si>
  <si>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</si>
  <si>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</si>
  <si>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</si>
  <si>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</si>
  <si>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</si>
  <si>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</si>
  <si>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</si>
  <si>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</si>
  <si>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</si>
  <si>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</si>
  <si>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</si>
  <si>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</si>
  <si>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</si>
  <si>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</si>
  <si>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</si>
  <si>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</si>
  <si>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</si>
  <si>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</si>
  <si>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</si>
  <si>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</si>
  <si>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</si>
  <si>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</si>
  <si>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</si>
  <si>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</si>
  <si>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</si>
  <si>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</si>
  <si>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</si>
  <si>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</si>
  <si>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</si>
  <si>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</si>
  <si>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</si>
  <si>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</si>
  <si>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</si>
  <si>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</si>
  <si>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</si>
  <si>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</si>
  <si>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</si>
  <si>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</si>
  <si>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</si>
  <si>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</si>
  <si>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</si>
  <si>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</si>
  <si>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</si>
  <si>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</si>
  <si>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</si>
  <si>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</si>
  <si>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</si>
  <si>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</si>
  <si>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</si>
  <si>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</si>
  <si>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</si>
  <si>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</si>
  <si>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</si>
  <si>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</si>
  <si>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</si>
  <si>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</si>
  <si>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</si>
  <si>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</si>
  <si>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</si>
  <si>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</si>
  <si>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</si>
  <si>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</si>
  <si>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</si>
  <si>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</si>
  <si>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</si>
  <si>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</si>
  <si>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</si>
  <si>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</si>
  <si>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</si>
  <si>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</si>
  <si>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</si>
  <si>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</si>
  <si>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</si>
  <si>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</si>
  <si>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</si>
  <si>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</si>
  <si>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</si>
  <si>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</si>
  <si>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</si>
  <si>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</si>
  <si>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</si>
  <si>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</si>
  <si>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</si>
  <si>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</si>
  <si>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</si>
  <si>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</si>
  <si>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</si>
  <si>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</si>
  <si>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</si>
  <si>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</si>
  <si>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</si>
  <si>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</si>
  <si>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</si>
  <si>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</si>
  <si>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</si>
  <si>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</si>
  <si>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</si>
  <si>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</si>
  <si>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</si>
  <si>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</si>
  <si>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</si>
  <si>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</si>
  <si>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</si>
  <si>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</si>
  <si>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</si>
  <si>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</si>
  <si>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</si>
  <si>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</si>
  <si>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</si>
  <si>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</si>
  <si>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</si>
  <si>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</si>
  <si>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</si>
  <si>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</si>
  <si>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</si>
  <si>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</si>
  <si>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</si>
  <si>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</si>
  <si>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</si>
  <si>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</si>
  <si>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</si>
  <si>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</si>
  <si>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</si>
  <si>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</si>
  <si>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</si>
  <si>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</si>
  <si>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</si>
  <si>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</si>
  <si>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</si>
  <si>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</si>
  <si>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</si>
  <si>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</si>
  <si>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</si>
  <si>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</si>
  <si>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</si>
  <si>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</si>
  <si>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</si>
  <si>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</si>
  <si>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</si>
  <si>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</si>
  <si>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</si>
  <si>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</si>
  <si>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</si>
  <si>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</si>
  <si>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</si>
  <si>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</si>
  <si>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</si>
  <si>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</si>
  <si>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</si>
  <si>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</si>
  <si>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</si>
  <si>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</si>
  <si>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</si>
  <si>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</si>
  <si>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</si>
  <si>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</si>
  <si>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</si>
  <si>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</si>
  <si>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</si>
  <si>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</si>
  <si>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</si>
  <si>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</si>
  <si>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</si>
  <si>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</si>
  <si>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</si>
  <si>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</si>
  <si>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</si>
  <si>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</si>
  <si>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</si>
  <si>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</si>
  <si>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</si>
  <si>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</si>
  <si>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</si>
  <si>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</si>
  <si>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</si>
  <si>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</si>
  <si>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</si>
  <si>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</si>
  <si>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</si>
  <si>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</si>
  <si>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</si>
  <si>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</si>
  <si>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</si>
  <si>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</si>
  <si>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</si>
  <si>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</si>
  <si>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</si>
  <si>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</si>
  <si>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</si>
  <si>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</si>
  <si>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</si>
  <si>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</si>
  <si>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</si>
  <si>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</si>
  <si>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</si>
  <si>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</si>
  <si>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</si>
  <si>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</si>
  <si>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</si>
  <si>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</si>
  <si>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</si>
  <si>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</si>
  <si>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</si>
  <si>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</si>
  <si>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</si>
  <si>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</si>
  <si>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</si>
  <si>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</si>
  <si>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</si>
  <si>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</si>
  <si>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</si>
  <si>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</si>
  <si>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</si>
  <si>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</si>
  <si>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</si>
  <si>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</si>
  <si>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</si>
  <si>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</si>
  <si>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</si>
  <si>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</si>
  <si>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</si>
  <si>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</si>
  <si>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</si>
  <si>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</si>
  <si>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</si>
  <si>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</si>
  <si>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</si>
  <si>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</si>
  <si>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</si>
  <si>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</si>
  <si>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</si>
  <si>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</si>
  <si>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</si>
  <si>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</si>
  <si>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</si>
  <si>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</si>
  <si>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</si>
  <si>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</si>
  <si>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</si>
  <si>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</si>
  <si>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</si>
  <si>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</si>
  <si>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</si>
  <si>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</si>
  <si>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</si>
  <si>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</si>
  <si>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</si>
  <si>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</si>
  <si>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</si>
  <si>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</si>
  <si>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</si>
  <si>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</si>
  <si>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</si>
  <si>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</si>
  <si>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</si>
  <si>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</si>
  <si>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</si>
  <si>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</si>
  <si>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</si>
  <si>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</si>
  <si>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</si>
  <si>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</si>
  <si>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</si>
  <si>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</si>
  <si>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</si>
  <si>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</si>
  <si>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</si>
  <si>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</si>
  <si>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</si>
  <si>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</si>
  <si>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</si>
  <si>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</si>
  <si>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</si>
  <si>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</si>
  <si>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</si>
  <si>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</si>
  <si>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</si>
  <si>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</si>
  <si>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</si>
  <si>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</si>
  <si>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</si>
  <si>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</si>
  <si>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</si>
  <si>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</si>
  <si>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</si>
  <si>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</si>
  <si>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</si>
  <si>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</si>
  <si>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</si>
  <si>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</si>
  <si>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</si>
  <si>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</si>
  <si>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</si>
  <si>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</si>
  <si>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</si>
  <si>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</si>
  <si>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</si>
  <si>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</si>
  <si>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</si>
  <si>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</si>
  <si>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</si>
  <si>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</si>
  <si>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</si>
  <si>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</si>
  <si>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</si>
  <si>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</si>
  <si>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</si>
  <si>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</si>
  <si>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</si>
  <si>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</si>
  <si>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</si>
  <si>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</si>
  <si>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</si>
  <si>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</si>
  <si>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</si>
  <si>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</si>
  <si>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</si>
  <si>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</si>
  <si>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</si>
  <si>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</si>
  <si>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</si>
  <si>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</si>
  <si>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</si>
  <si>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</si>
  <si>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</si>
  <si>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</si>
  <si>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</si>
  <si>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</si>
  <si>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</si>
  <si>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</si>
  <si>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</si>
  <si>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</si>
  <si>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</si>
  <si>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</si>
  <si>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</si>
  <si>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</si>
  <si>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</si>
  <si>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</si>
  <si>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</si>
  <si>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</si>
  <si>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</si>
  <si>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</si>
  <si>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</si>
  <si>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</si>
  <si>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</si>
  <si>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</si>
  <si>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</si>
  <si>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</si>
  <si>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</si>
  <si>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</si>
  <si>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</si>
  <si>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</si>
  <si>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</si>
  <si>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</si>
  <si>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</si>
  <si>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</si>
  <si>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</si>
  <si>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</si>
  <si>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</si>
  <si>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</si>
  <si>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</si>
  <si>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</si>
  <si>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</si>
  <si>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</si>
  <si>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</si>
  <si>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</si>
  <si>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</si>
  <si>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</si>
  <si>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</si>
  <si>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</si>
  <si>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</si>
  <si>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</si>
  <si>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</si>
  <si>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</si>
  <si>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</si>
  <si>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</si>
  <si>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</si>
  <si>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</si>
  <si>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</si>
  <si>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</si>
  <si>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</si>
  <si>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</si>
  <si>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</si>
  <si>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</si>
  <si>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</si>
  <si>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</si>
  <si>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</si>
  <si>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</si>
  <si>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</si>
  <si>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</si>
  <si>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</si>
  <si>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</si>
  <si>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</si>
  <si>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</si>
  <si>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</si>
  <si>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</si>
  <si>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</si>
  <si>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</si>
  <si>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</si>
  <si>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</si>
  <si>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</si>
  <si>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</si>
  <si>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</si>
  <si>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</si>
  <si>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</si>
  <si>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</si>
  <si>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</si>
  <si>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</si>
  <si>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</si>
  <si>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</si>
  <si>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</si>
  <si>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</si>
  <si>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</si>
  <si>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</si>
  <si>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</si>
  <si>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</si>
  <si>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</si>
  <si>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</si>
  <si>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</si>
  <si>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</si>
  <si>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</si>
  <si>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</si>
  <si>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</si>
  <si>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</si>
  <si>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</si>
  <si>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</si>
  <si>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</si>
  <si>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</si>
  <si>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</si>
  <si>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</si>
  <si>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</si>
  <si>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</si>
  <si>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</si>
  <si>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</si>
  <si>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</si>
  <si>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</si>
  <si>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</si>
  <si>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</si>
  <si>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</si>
  <si>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</si>
  <si>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</si>
  <si>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</si>
  <si>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</si>
  <si>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</si>
  <si>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</si>
  <si>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</si>
  <si>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</si>
  <si>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</si>
  <si>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</si>
  <si>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</si>
  <si>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</si>
  <si>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</si>
  <si>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</si>
  <si>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</si>
  <si>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</si>
  <si>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</si>
  <si>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</si>
  <si>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</si>
  <si>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</si>
  <si>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</si>
  <si>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</si>
  <si>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</si>
  <si>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</si>
  <si>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</si>
  <si>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</si>
  <si>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</si>
  <si>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</si>
  <si>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</si>
  <si>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</si>
  <si>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</si>
  <si>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</si>
  <si>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</si>
  <si>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</si>
  <si>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</si>
  <si>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</si>
  <si>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</si>
  <si>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</si>
  <si>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</si>
  <si>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</si>
  <si>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</si>
  <si>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</si>
  <si>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</si>
  <si>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</si>
  <si>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</si>
  <si>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</si>
  <si>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</si>
  <si>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</si>
  <si>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</si>
  <si>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</si>
  <si>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</si>
  <si>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</si>
  <si>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</si>
  <si>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</si>
  <si>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</si>
  <si>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</si>
  <si>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</si>
  <si>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</si>
  <si>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</si>
  <si>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</si>
  <si>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</si>
  <si>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</si>
  <si>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</si>
  <si>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</si>
  <si>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</si>
  <si>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</si>
  <si>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</si>
  <si>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</si>
  <si>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</si>
  <si>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</si>
  <si>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</si>
  <si>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</si>
  <si>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</si>
  <si>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</si>
  <si>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</si>
  <si>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</si>
  <si>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</si>
  <si>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</si>
  <si>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</si>
  <si>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</si>
  <si>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</si>
  <si>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</si>
  <si>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</si>
  <si>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</si>
  <si>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</si>
  <si>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</si>
  <si>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</si>
  <si>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</si>
  <si>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</si>
  <si>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</si>
  <si>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</si>
  <si>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</si>
  <si>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</si>
  <si>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</si>
  <si>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</si>
  <si>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</si>
  <si>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</si>
  <si>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</si>
  <si>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</si>
  <si>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</si>
  <si>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</si>
  <si>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</si>
  <si>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</si>
  <si>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</si>
  <si>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</si>
  <si>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</si>
  <si>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</si>
  <si>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</si>
  <si>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</si>
  <si>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</si>
  <si>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</si>
  <si>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</si>
  <si>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</si>
  <si>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</si>
  <si>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</si>
  <si>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</si>
  <si>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</si>
  <si>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</si>
  <si>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</si>
  <si>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</si>
  <si>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</si>
  <si>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</si>
  <si>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</si>
  <si>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</si>
  <si>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</si>
  <si>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</si>
  <si>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</si>
  <si>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</si>
  <si>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</si>
  <si>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</si>
  <si>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</si>
  <si>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</si>
  <si>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</si>
  <si>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</si>
  <si>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</si>
  <si>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</si>
  <si>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</si>
  <si>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</si>
  <si>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</si>
  <si>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</si>
  <si>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</si>
  <si>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</si>
  <si>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</si>
  <si>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</si>
  <si>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</si>
  <si>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</si>
  <si>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</si>
  <si>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</si>
  <si>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</si>
  <si>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</si>
  <si>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</si>
  <si>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</si>
  <si>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</si>
  <si>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</si>
  <si>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</si>
  <si>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</si>
  <si>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</si>
  <si>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</si>
  <si>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</si>
  <si>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</si>
  <si>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</si>
  <si>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</si>
  <si>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</si>
  <si>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</si>
  <si>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</si>
  <si>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</si>
  <si>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</si>
  <si>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</si>
  <si>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</si>
  <si>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</si>
  <si>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</si>
  <si>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</si>
  <si>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</si>
  <si>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</si>
  <si>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</si>
  <si>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</si>
  <si>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</si>
  <si>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</si>
  <si>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</si>
  <si>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</si>
  <si>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</si>
  <si>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</si>
  <si>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</si>
  <si>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</si>
  <si>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</si>
  <si>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</si>
  <si>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</si>
  <si>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</si>
  <si>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</si>
  <si>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</si>
  <si>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</si>
  <si>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</si>
  <si>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</si>
  <si>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</si>
  <si>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</si>
  <si>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</si>
  <si>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</si>
  <si>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</si>
  <si>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</si>
  <si>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</si>
  <si>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</si>
  <si>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</si>
  <si>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</si>
  <si>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</si>
  <si>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</si>
  <si>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</si>
  <si>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</si>
  <si>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</si>
  <si>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</si>
  <si>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</si>
  <si>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</si>
  <si>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</si>
  <si>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</si>
  <si>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</si>
  <si>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</si>
  <si>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</si>
  <si>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</si>
  <si>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</si>
  <si>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</si>
  <si>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</si>
  <si>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</si>
  <si>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</si>
  <si>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</si>
  <si>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</si>
  <si>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</si>
  <si>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</si>
  <si>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</si>
  <si>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</si>
  <si>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</si>
  <si>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</si>
  <si>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</si>
  <si>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</si>
  <si>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</si>
  <si>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</si>
  <si>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</si>
  <si>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</si>
  <si>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</si>
  <si>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</si>
  <si>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</si>
  <si>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</si>
  <si>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</si>
  <si>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</si>
  <si>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</si>
  <si>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</si>
  <si>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</si>
  <si>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</si>
  <si>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</si>
  <si>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</si>
  <si>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</si>
  <si>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</si>
  <si>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</si>
  <si>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</si>
  <si>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</si>
  <si>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</si>
  <si>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</si>
  <si>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</si>
  <si>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</si>
  <si>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</si>
  <si>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</si>
  <si>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</si>
  <si>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</si>
  <si>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</si>
  <si>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</si>
  <si>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</si>
  <si>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</si>
  <si>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</si>
  <si>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</si>
  <si>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</si>
  <si>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</si>
  <si>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</si>
  <si>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</si>
  <si>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</si>
  <si>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</si>
  <si>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</si>
  <si>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</si>
  <si>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</si>
  <si>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</si>
  <si>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</si>
  <si>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</si>
  <si>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</si>
  <si>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</si>
  <si>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</si>
  <si>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</si>
  <si>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</si>
  <si>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</si>
  <si>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</si>
  <si>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</si>
  <si>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</si>
  <si>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</si>
  <si>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</si>
  <si>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</si>
  <si>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</si>
  <si>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</si>
  <si>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</si>
  <si>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</si>
  <si>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</si>
  <si>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</si>
  <si>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</si>
  <si>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</si>
  <si>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</si>
  <si>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</si>
  <si>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</si>
  <si>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</si>
  <si>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</si>
  <si>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</si>
  <si>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</si>
  <si>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</si>
  <si>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</si>
  <si>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</si>
  <si>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</si>
  <si>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</si>
  <si>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</si>
  <si>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</si>
  <si>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</si>
  <si>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</si>
  <si>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</si>
  <si>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</si>
  <si>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</si>
  <si>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</si>
  <si>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</si>
  <si>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</si>
  <si>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</si>
  <si>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</si>
  <si>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</si>
  <si>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</si>
  <si>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</si>
  <si>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</si>
  <si>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</si>
  <si>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</si>
  <si>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</si>
  <si>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</si>
  <si>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</si>
  <si>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</si>
  <si>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</si>
  <si>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</si>
  <si>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</si>
  <si>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</si>
  <si>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</si>
  <si>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</si>
  <si>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</si>
  <si>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</si>
  <si>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</si>
  <si>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</si>
  <si>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</si>
  <si>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</si>
  <si>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</si>
  <si>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</si>
  <si>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</si>
  <si>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</si>
  <si>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</si>
  <si>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</si>
  <si>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</si>
  <si>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</si>
  <si>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</si>
  <si>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</si>
  <si>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</si>
  <si>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</si>
  <si>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</si>
  <si>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</si>
  <si>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</si>
  <si>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</si>
  <si>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</si>
  <si>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</si>
  <si>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</si>
  <si>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</si>
  <si>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</si>
  <si>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</si>
  <si>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</si>
  <si>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</si>
  <si>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</si>
  <si>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</si>
  <si>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</si>
  <si>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</si>
  <si>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</si>
  <si>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</si>
  <si>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</si>
  <si>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</si>
  <si>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</si>
  <si>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</si>
  <si>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</si>
  <si>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</si>
  <si>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</si>
  <si>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</si>
  <si>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</si>
  <si>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</si>
  <si>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</si>
  <si>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</si>
  <si>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</si>
  <si>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</si>
  <si>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</si>
  <si>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</si>
  <si>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</si>
  <si>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</si>
  <si>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</si>
  <si>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</si>
  <si>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</si>
  <si>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</si>
  <si>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</si>
  <si>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</si>
  <si>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</si>
  <si>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</si>
  <si>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</si>
  <si>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</si>
  <si>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</si>
  <si>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</si>
  <si>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</si>
  <si>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</si>
  <si>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</si>
  <si>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</si>
  <si>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</si>
  <si>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</si>
  <si>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</si>
  <si>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</si>
  <si>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</si>
  <si>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</si>
  <si>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</si>
  <si>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</si>
  <si>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</si>
  <si>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</si>
  <si>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</si>
  <si>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</si>
  <si>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</si>
  <si>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</si>
  <si>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</si>
  <si>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</si>
  <si>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</si>
  <si>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</si>
  <si>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</si>
  <si>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</si>
  <si>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</si>
  <si>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</si>
  <si>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</si>
  <si>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</si>
  <si>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</si>
  <si>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</si>
  <si>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</si>
  <si>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</si>
  <si>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</si>
  <si>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</si>
  <si>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</si>
  <si>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</si>
  <si>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</si>
  <si>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</si>
  <si>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</si>
  <si>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</si>
  <si>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</si>
  <si>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</si>
  <si>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</si>
  <si>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</si>
  <si>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</si>
  <si>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</si>
  <si>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</si>
  <si>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</si>
  <si>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</si>
  <si>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</si>
  <si>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</si>
  <si>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</si>
  <si>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</si>
  <si>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</si>
  <si>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</si>
  <si>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</si>
  <si>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</si>
  <si>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</si>
  <si>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</si>
  <si>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</si>
  <si>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</si>
  <si>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</si>
  <si>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</si>
  <si>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</si>
  <si>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</si>
  <si>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</si>
  <si>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</si>
  <si>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</si>
  <si>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</si>
  <si>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</si>
  <si>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</si>
  <si>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</si>
  <si>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</si>
  <si>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</si>
  <si>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</si>
  <si>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</si>
  <si>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</si>
  <si>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</si>
  <si>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</si>
  <si>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</si>
  <si>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</si>
  <si>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</si>
  <si>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</si>
  <si>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</si>
  <si>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</si>
  <si>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</si>
  <si>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</si>
  <si>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</si>
  <si>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</si>
  <si>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</si>
  <si>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</si>
  <si>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</si>
  <si>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</si>
  <si>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</si>
  <si>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</si>
  <si>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</si>
  <si>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</si>
  <si>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</si>
  <si>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</si>
  <si>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</si>
  <si>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</si>
  <si>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</si>
  <si>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</si>
  <si>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</si>
  <si>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</si>
  <si>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</si>
  <si>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</si>
  <si>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</si>
  <si>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</si>
  <si>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</si>
  <si>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</si>
  <si>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</si>
  <si>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</si>
  <si>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</si>
  <si>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</si>
  <si>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</si>
  <si>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</si>
  <si>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</si>
  <si>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</si>
  <si>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</si>
  <si>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</si>
  <si>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</si>
  <si>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</si>
  <si>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</si>
  <si>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</si>
  <si>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</si>
  <si>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</si>
  <si>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</si>
  <si>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</si>
  <si>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</si>
  <si>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</si>
  <si>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</si>
  <si>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</si>
  <si>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</si>
  <si>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</si>
  <si>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</si>
  <si>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</si>
  <si>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</si>
  <si>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</si>
  <si>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</si>
  <si>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</si>
  <si>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</si>
  <si>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</si>
  <si>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</si>
  <si>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</si>
  <si>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</si>
  <si>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</si>
  <si>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</si>
  <si>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</si>
  <si>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</si>
  <si>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</si>
  <si>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</si>
  <si>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</si>
  <si>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</si>
  <si>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</si>
  <si>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</si>
  <si>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</si>
  <si>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</si>
  <si>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</si>
  <si>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</si>
  <si>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</si>
  <si>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</si>
  <si>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</si>
  <si>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</si>
  <si>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</si>
  <si>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</si>
  <si>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</si>
  <si>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</si>
  <si>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</si>
  <si>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</si>
  <si>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</si>
  <si>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</si>
  <si>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</si>
  <si>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</si>
  <si>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</si>
  <si>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</si>
  <si>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</si>
  <si>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</si>
  <si>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</si>
  <si>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</si>
  <si>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</si>
  <si>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</si>
  <si>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</si>
  <si>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</si>
  <si>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</si>
  <si>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</si>
  <si>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</si>
  <si>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</si>
  <si>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</si>
  <si>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</si>
  <si>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</si>
  <si>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</si>
  <si>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</si>
  <si>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</si>
  <si>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</si>
  <si>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</si>
  <si>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</si>
  <si>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</si>
  <si>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</si>
  <si>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</si>
  <si>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</si>
  <si>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</si>
  <si>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</si>
  <si>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</si>
  <si>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</si>
  <si>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</si>
  <si>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</si>
  <si>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</si>
  <si>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</si>
  <si>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</si>
  <si>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</si>
  <si>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</si>
  <si>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</si>
  <si>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</si>
  <si>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</si>
  <si>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</si>
  <si>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</si>
  <si>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</si>
  <si>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</si>
  <si>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</si>
  <si>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</si>
  <si>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</si>
  <si>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</si>
  <si>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</si>
  <si>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</si>
  <si>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</si>
  <si>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</si>
  <si>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</si>
  <si>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</si>
  <si>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</si>
  <si>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</si>
  <si>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</si>
  <si>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</si>
  <si>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</si>
  <si>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</si>
  <si>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</si>
  <si>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</si>
  <si>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</si>
  <si>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</si>
  <si>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</si>
  <si>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</si>
  <si>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</si>
  <si>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</si>
  <si>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</si>
  <si>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</si>
  <si>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120 mins</t>
  </si>
  <si>
    <t>PCM-20251008-00002277</t>
  </si>
  <si>
    <t>3G Down ETA 10 mins</t>
  </si>
  <si>
    <t>PCM-20251008-00002401</t>
  </si>
  <si>
    <t>site access at night located at Desert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</si>
  <si>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</si>
  <si>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</si>
  <si>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</si>
  <si>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</si>
  <si>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</si>
  <si>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</si>
  <si>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</si>
  <si>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</si>
  <si>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</si>
  <si>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</si>
  <si>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</si>
  <si>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</si>
  <si>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</si>
  <si>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</si>
  <si>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</si>
  <si>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</si>
  <si>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</si>
  <si>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</si>
  <si>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</si>
  <si>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</si>
  <si>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</si>
  <si>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</si>
  <si>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</si>
  <si>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</si>
  <si>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</si>
  <si>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</si>
  <si>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</si>
  <si>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</si>
  <si>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</si>
  <si>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</si>
  <si>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</si>
  <si>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</si>
  <si>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</si>
  <si>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</si>
  <si>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</si>
  <si>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</si>
  <si>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</si>
  <si>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</si>
  <si>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</si>
  <si>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</si>
  <si>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</si>
  <si>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</si>
  <si>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</si>
  <si>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</si>
  <si>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</si>
  <si>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</si>
  <si>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</si>
  <si>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</si>
  <si>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</si>
  <si>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</si>
  <si>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</si>
  <si>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</si>
  <si>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</si>
  <si>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</si>
  <si>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</si>
  <si>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</si>
  <si>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</si>
  <si>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</si>
  <si>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</si>
  <si>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</si>
  <si>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</si>
  <si>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</si>
  <si>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</si>
  <si>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</si>
  <si>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</si>
  <si>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</si>
  <si>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</si>
  <si>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</si>
  <si>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</si>
  <si>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</si>
  <si>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</si>
  <si>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</si>
  <si>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</si>
  <si>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</si>
  <si>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</si>
  <si>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</si>
  <si>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</si>
  <si>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</si>
  <si>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</si>
  <si>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</si>
  <si>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</si>
  <si>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</si>
  <si>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</si>
  <si>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</si>
  <si>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</si>
  <si>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PCM-20251008-00002408</t>
  </si>
  <si>
    <t>ETA 60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</si>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</sst>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275.80824548611417</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5.5884375004097819E-2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4.8639004635333549E-2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5.0626157462829724E-3</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45938.75667141204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45938.75667141204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45938.75667141204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45938.75667141204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45938.75667141204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45938.75667141204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45938.75667141204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45938.75667141204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45938.75667141204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45938.75667141204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45938.75667141204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45938.75667141204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45938.75667141204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45938.75667141204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45938.75667141204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45938.75667141204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45938.75667141204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45938.75667141204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45938.75667141204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45938.75667141204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45938.75667141204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45938.75667141204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45938.75667141204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45938.75667141204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45938.75667141204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45938.75667141204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45938.75667141204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45938.75667141204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45938.75667141204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45938.75667141204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45938.75667141204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45938.75667141204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45938.75667141204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45938.75667141204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45938.75667141204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45938.75667141204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45938.75667141204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45938.75667141204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45938.75667141204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45938.75667141204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45938.75667141204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45938.75667141204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45938.75667141204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45938.75667141204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45938.75667141204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45938.75667141204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45938.75667141204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45938.75667141204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45938.75667141204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45938.75667141204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45938.75667141204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45938.75667141204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45938.75667141204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45938.75667141204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45938.75667141204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45938.75667141204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45938.75667141204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45938.75667141204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45938.75667141204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45938.75667141204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45938.75667141204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45938.75667141204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45938.75667141204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45938.75667141204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45938.75667141204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45938.75667141204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45938.75667141204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45938.75667141204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45938.75667141204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45938.75667141204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45938.75667141204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45938.75667141204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45938.75667141204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45938.75667141204</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BB490094-E19E-48B0-B84D-189527D9BB4E}"/>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132.02958807870891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113.75683344907884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45938.75667141204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45938.75667141204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45938.75667141204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45938.75667141204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45938.75667141204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45938.75667141204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45938.75667141204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45938.75667141204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45938.75667141204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45938.75667141204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45938.75667141204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45938.75667141204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45938.75667141204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45938.75667141204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45938.75667141204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45938.75667141204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45938.75667141204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45938.75667141204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45938.75667141204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45938.75667141204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45938.75667141204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45938.75667141204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45938.75667141204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45938.75667141204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45938.75667141204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45938.75667141204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45938.75667141204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45938.75667141204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45938.75667141204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45938.75667141204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45938.75667141204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45938.75667141204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45938.75667141204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45938.75667141204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45938.75667141204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45938.75667141204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45938.75667141204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45938.75667141204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45938.75667141204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45938.75667141204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45938.75667141204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45938.75667141204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45938.75667141204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45938.75667141204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45938.75667141204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45938.75667141204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45938.75667141204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45938.75667141204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45938.75667141204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45938.75667141204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45938.75667141204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45938.75667141204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45938.75667141204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45938.75667141204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45938.75667141204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45938.75667141204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45938.75667141204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45938.75667141204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45938.75667141204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45938.75667141204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45938.75667141204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45938.75667141204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45938.75667141204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45938.75667141204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45938.75667141204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45938.75667141204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45938.75667141204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45938.75667141204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45938.75667141204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45938.75667141204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45938.75667141204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45938.75667141204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45938.75667141204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45938.75667141204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45938.75667141204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45938.75667141204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45938.75667141204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45938.75667141204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45938.75667141204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45938.75667141204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45938.75667141204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45938.75667141204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45938.75667141204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45938.75667141204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45938.75667141204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45938.75667141204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45938.75667141204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45938.75667141204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45938.75667141204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45938.75667141204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45938.75667141204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45938.75667141204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45938.75667141204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45938.75667141204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45938.75667141204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45938.75667141204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45938.75667141204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45938.75667141204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45938.75667141204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45938.75667141204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45938.75667141204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45938.75667141204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45938.75667141204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45938.75667141204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45938.75667141204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45938.75667141204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45938.75667141204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45938.75667141204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45938.75667141204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45938.75667141204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45938.75667141204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45938.75667141204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45938.75667141204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45938.75667141204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45938.75667141204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45938.75667141204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45938.75667141204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45938.75667141204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45938.75667141204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45938.75667141204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45938.75667141204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45938.75667141204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45938.75667141204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45938.75667141204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45938.75667141204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45938.75667141204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45938.75667141204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45938.75667141204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45938.75667141204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45938.75667141204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45938.75667141204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45938.75667141204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45938.75667141204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45938.75667141204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45938.75667141204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45938.75667141204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45938.75667141204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45938.75667141204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45938.75667141204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45938.75667141204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45938.75667141204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45938.75667141204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45938.75667141204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45938.75667141204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45938.75667141204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45938.75667141204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45938.75667141204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45938.75667141204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45938.75667141204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45938.75667141204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45938.75667141204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45938.75667141204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45938.75667141204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45938.75667141204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45938.75667141204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45938.75667141204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45938.75667141204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45938.75667141204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45938.75667141204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45938.75667141204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45938.75667141204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45938.75667141204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45938.75667141204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45938.75667141204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45938.75667141204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45938.75667141204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45938.75667141204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45938.75667141204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45938.75667141204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45938.75667141204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45938.75667141204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45938.75667141204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45938.75667141204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45938.75667141204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45938.75667141204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45938.75667141204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45938.75667141204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45938.75667141204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45938.75667141204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45938.75667141204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45938.75667141204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45938.75667141204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45938.75667141204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45938.75667141204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45938.75667141204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45938.75667141204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45938.75667141204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45938.75667141204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45938.75667141204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45938.75667141204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45938.75667141204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45938.75667141204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45938.75667141204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45938.75667141204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45938.75667141204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45938.75667141204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45938.75667141204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45938.75667141204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45938.75667141204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45938.75667141204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45938.75667141204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45938.75667141204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45938.75667141204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45938.75667141204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45938.75667141204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45938.75667141204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45938.75667141204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45938.75667141204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45938.75667141204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45938.75667141204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45938.75667141204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tabSelected="1"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67" t="s">
        <v>16308</v>
      </c>
      <c r="E2" s="18" t="s">
        <v>38964</v>
      </c>
      <c r="F2" s="20">
        <v>45938.754444444443</v>
      </c>
      <c r="G2" s="21">
        <f t="shared" ref="G2:G29" ca="1" si="0">IFERROR(NOW()-F2,"-")</f>
        <v>2.2269675973802805E-3</v>
      </c>
      <c r="H2" s="22">
        <v>45938.748784722222</v>
      </c>
      <c r="I2" s="19" t="str">
        <f>IFERROR(VLOOKUP(D2,DB!A:F,6,0),"")</f>
        <v>SCECO</v>
      </c>
      <c r="J2" s="18" t="str">
        <f>IFERROR(VLOOKUP(D2,DB!A:G,7,0),"")</f>
        <v>Dead</v>
      </c>
      <c r="K2" s="50" t="s">
        <v>39059</v>
      </c>
      <c r="L2" s="23" t="str">
        <f>IFERROR(VLOOKUP(D2,DB!A:I,9,0),"")</f>
        <v>Latis</v>
      </c>
    </row>
    <row r="3" spans="1:13" ht="15" customHeight="1">
      <c r="A3" s="19"/>
      <c r="B3" s="67" t="str">
        <f>IFERROR(VLOOKUP(D3,DB!A:K,11,0),"")</f>
        <v/>
      </c>
      <c r="C3" s="18"/>
      <c r="D3" s="67"/>
      <c r="E3" s="18"/>
      <c r="F3" s="20"/>
      <c r="G3" s="21">
        <f t="shared" ca="1" si="0"/>
        <v>45938.75667141204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45938.75667141204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45938.75667141204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45938.75667141204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45938.75667141204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45938.75667141204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45938.75667141204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45938.75667141204</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45938.75667141204</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45938.75667141204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45938.75667141204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45938.75667141204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45938.75667141204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45938.75667141204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45938.75667141204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45938.75667141204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45938.75667141204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45938.75667141204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45938.75667141204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45938.75667141204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45938.75667141204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45938.75667141204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45938.75667141204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45938.75667141204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45938.75667141204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45938.75667141204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45938.75667141204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45938.75667141204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45938.75667141204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45938.75667141204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45938.75667141204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45938.75667141204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45938.75667141204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45938.75667141204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45938.75667141204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45938.75667141204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45938.75667141204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45938.75667141204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45938.75667141204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45938.75667141204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45938.75667141204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45938.75667141204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45938.75667141204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45938.75667141204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45938.75667141204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45938.75667141204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45938.75667141204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45938.75667141204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45938.75667141204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45938.75667141204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45938.75667141204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45938.75667141204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45938.75667141204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45938.75667141204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45938.75667141204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45938.75667141204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45938.75667141204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45938.75667141204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45938.75667141204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45938.75667141204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45938.75667141204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45938.75667141204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45938.75667141204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45938.75667141204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45938.75667141204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45938.75667141204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45938.75667141204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45938.75667141204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45938.75667141204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45938.75667141204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45938.75667141204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45938.75667141204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45938.75667141204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45938.75667141204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45938.75667141204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45938.75667141204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45938.75667141204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45938.75667141204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45938.75667141204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45938.75667141204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45938.75667141204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45938.75667141204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45938.75667141204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45938.75667141204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45938.75667141204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45938.75667141204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45938.75667141204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45938.75667141204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45938.75667141204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45938.75667141204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45938.75667141204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45938.75667141204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45938.75667141204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45938.75667141204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45938.75667141204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45938.75667141204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45938.75667141204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45938.75667141204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45938.75667141204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45938.75667141204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45938.75667141204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45938.75667141204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45938.75667141204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45938.75667141204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45938.75667141204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45938.75667141204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45938.75667141204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45938.75667141204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45938.75667141204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45938.75667141204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45938.75667141204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45938.75667141204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45938.75667141204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45938.75667141204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45938.75667141204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45938.75667141204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45938.75667141204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45938.75667141204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45938.75667141204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45938.75667141204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45938.75667141204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45938.75667141204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45938.75667141204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45938.75667141204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45938.75667141204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45938.75667141204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45938.75667141204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45938.75667141204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45938.75667141204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45938.75667141204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45938.75667141204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45938.75667141204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45938.75667141204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45938.75667141204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45938.75667141204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45938.75667141204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45938.75667141204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45938.75667141204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45938.75667141204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45938.75667141204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45938.75667141204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45938.75667141204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45938.75667141204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45938.75667141204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45938.75667141204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45938.75667141204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45938.75667141204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45938.75667141204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45938.75667141204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45938.75667141204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45938.75667141204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45938.75667141204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45938.75667141204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45938.75667141204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45938.75667141204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45938.75667141204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45938.75667141204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45938.75667141204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45938.75667141204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45938.75667141204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45938.75667141204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45938.75667141204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45938.75667141204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45938.75667141204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45938.75667141204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45938.75667141204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45938.75667141204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45938.75667141204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45938.75667141204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45938.75667141204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45938.75667141204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45938.75667141204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45938.75667141204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45938.75667141204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45938.75667141204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45938.75667141204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45938.75667141204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45938.75667141204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45938.75667141204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45938.75667141204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45938.75667141204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45938.75667141204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45938.75667141204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45938.75667141204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45938.75667141204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45938.75667141204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45938.75667141204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45938.75667141204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45938.75667141204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45938.75667141204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45938.75667141204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45938.75667141204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45938.75667141204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45938.75667141204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45938.75667141204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45938.75667141204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45938.75667141204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45938.75667141204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45938.75667141204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45938.75667141204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45938.75667141204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45938.75667141204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45938.75667141204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45938.75667141204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45938.75667141204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45938.75667141204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45938.75667141204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45938.75667141204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45938.75667141204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45938.75667141204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45938.75667141204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45938.75667141204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45938.75667141204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45938.75667141204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45938.75667141204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45938.75667141204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45938.75667141204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45938.75667141204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45938.75667141204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45938.75667141204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45938.75667141204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45938.75667141204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45938.75667141204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45938.75667141204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45938.75667141204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45938.75667141204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45938.75667141204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45938.75667141204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45938.75667141204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45938.75667141204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45938.75667141204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45938.75667141204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45938.75667141204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45938.75667141204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45938.75667141204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45938.75667141204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45938.75667141204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45938.75667141204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45938.75667141204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45938.75667141204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45938.75667141204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45938.75667141204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45938.75667141204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45938.75667141204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45938.75667141204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45938.75667141204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45938.75667141204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45938.75667141204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45938.75667141204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45938.75667141204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45938.75667141204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45938.75667141204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45938.75667141204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45938.75667141204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45938.75667141204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45938.75667141204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45938.75667141204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45938.75667141204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45938.75667141204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45938.75667141204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45938.75667141204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45938.75667141204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45938.75667141204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45938.75667141204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45938.75667141204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45938.75667141204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45938.75667141204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45938.75667141204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45938.75667141204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45938.75667141204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45938.75667141204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45938.75667141204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45938.75667141204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45938.75667141204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45938.75667141204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45938.75667141204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45938.75667141204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45938.75667141204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45938.75667141204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45938.75667141204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45938.75667141204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45938.75667141204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45938.75667141204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45938.75667141204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45938.75667141204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45938.75667141204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45938.75667141204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45938.75667141204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45938.75667141204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45938.75667141204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45938.75667141204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45938.75667141204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45938.75667141204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45938.75667141204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45938.75667141204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45938.75667141204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45938.75667141204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45938.75667141204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45938.75667141204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45938.75667141204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45938.75667141204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45938.75667141204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45938.75667141204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45938.75667141204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45938.75667141204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45938.75667141204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45938.75667141204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45938.75667141204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45938.75667141204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45938.75667141204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45938.75667141204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45938.75667141204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45938.75667141204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45938.75667141204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45938.75667141204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45938.75667141204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45938.75667141204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45938.75667141204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45938.75667141204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45938.75667141204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45938.75667141204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45938.75667141204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45938.75667141204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45938.75667141204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45938.75667141204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45938.75667141204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45938.75667141204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45938.75667141204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45938.75667141204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45938.75667141204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45938.75667141204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45938.75667141204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45938.75667141204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45938.75667141204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45938.75667141204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45938.75667141204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45938.75667141204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45938.75667141204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45938.75667141204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45938.75667141204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45938.75667141204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45938.75667141204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45938.75667141204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45938.75667141204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45938.75667141204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45938.75667141204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45938.75667141204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45938.75667141204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45938.75667141204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45938.75667141204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45938.75667141204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45938.75667141204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45938.75667141204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45938.75667141204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45938.75667141204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45938.75667141204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45938.75667141204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45938.75667141204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45938.75667141204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45938.75667141204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45938.75667141204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45938.75667141204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45938.75667141204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45938.75667141204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45938.75667141204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45938.75667141204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45938.75667141204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45938.75667141204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45938.75667141204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45938.75667141204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45938.75667141204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45938.75667141204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45938.75667141204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45938.75667141204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45938.75667141204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45938.75667141204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45938.75667141204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45938.75667141204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45938.75667141204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45938.75667141204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45938.75667141204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45938.75667141204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45938.75667141204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45938.75667141204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45938.75667141204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45938.75667141204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45938.75667141204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45938.75667141204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45938.75667141204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45938.75667141204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45938.75667141204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45938.75667141204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45938.75667141204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45938.75667141204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45938.75667141204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45938.75667141204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45938.75667141204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45938.75667141204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45938.75667141204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45938.75667141204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45938.75667141204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45938.75667141204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45938.75667141204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45938.75667141204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45938.75667141204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45938.75667141204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45938.75667141204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45938.75667141204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45938.75667141204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45938.75667141204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45938.75667141204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45938.75667141204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45938.75667141204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45938.75667141204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45938.75667141204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45938.75667141204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45938.75667141204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45938.75667141204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45938.75667141204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45938.75667141204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45938.75667141204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45938.75667141204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45938.75667141204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45938.75667141204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45938.75667141204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45938.75667141204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45938.75667141204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45938.75667141204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45938.75667141204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45938.75667141204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45938.75667141204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45938.75667141204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45938.75667141204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45938.75667141204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45938.75667141204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45938.75667141204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45938.75667141204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45938.75667141204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45938.75667141204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45938.75667141204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45938.75667141204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45938.75667141204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45938.75667141204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45938.75667141204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45938.75667141204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45938.75667141204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45938.75667141204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45938.75667141204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45938.75667141204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45938.75667141204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45938.75667141204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45938.75667141204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45938.75667141204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45938.75667141204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45938.75667141204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45938.75667141204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45938.75667141204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45938.75667141204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45938.75667141204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45938.75667141204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45938.75667141204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45938.75667141204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45938.75667141204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45938.75667141204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45938.75667141204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45938.75667141204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45938.75667141204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45938.75667141204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45938.75667141204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45938.75667141204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45938.75667141204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45938.75667141204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45938.75667141204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45938.75667141204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45938.75667141204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45938.75667141204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45938.75667141204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45938.75667141204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45938.75667141204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45938.75667141204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45938.75667141204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45938.75667141204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45938.75667141204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45938.75667141204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45938.75667141204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45938.75667141204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45938.75667141204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45938.75667141204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45938.75667141204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45938.75667141204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45938.75667141204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45938.75667141204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45938.75667141204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45938.75667141204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45938.75667141204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45938.75667141204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45938.75667141204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45938.75667141204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45938.75667141204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45938.75667141204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45938.75667141204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45938.75667141204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45938.75667141204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45938.75667141204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45938.75667141204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45938.75667141204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45938.75667141204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45938.75667141204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45938.75667141204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45938.75667141204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45938.75667141204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45938.75667141204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45938.75667141204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45938.75667141204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45938.75667141204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45938.75667141204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45938.75667141204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45938.75667141204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45938.75667141204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45938.75667141204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45938.75667141204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45938.75667141204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45938.75667141204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45938.75667141204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45938.75667141204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45938.75667141204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45938.75667141204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45938.75667141204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45938.75667141204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45938.75667141204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45938.75667141204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45938.75667141204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45938.75667141204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45938.75667141204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45938.75667141204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45938.75667141204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45938.75667141204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45938.75667141204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45938.75667141204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45938.75667141204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45938.75667141204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45938.75667141204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45938.75667141204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45938.75667141204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45938.75667141204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45938.75667141204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45938.75667141204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45938.75667141204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45938.75667141204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45938.75667141204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45938.75667141204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45938.75667141204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45938.75667141204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45938.75667141204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45938.75667141204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45938.75667141204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45938.75667141204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45938.75667141204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45938.75667141204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45938.75667141204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45938.75667141204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45938.75667141204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45938.75667141204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45938.75667141204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45938.75667141204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45938.75667141204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45938.75667141204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45938.75667141204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45938.75667141204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45938.75667141204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45938.75667141204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45938.75667141204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45938.75667141204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45938.75667141204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45938.75667141204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45938.75667141204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45938.75667141204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45938.75667141204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45938.75667141204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45938.75667141204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45938.75667141204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45938.75667141204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45938.75667141204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45938.75667141204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45938.75667141204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45938.75667141204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45938.75667141204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45938.75667141204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45938.75667141204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45938.75667141204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45938.75667141204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45938.75667141204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45938.75667141204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45938.75667141204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45938.75667141204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45938.75667141204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45938.75667141204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45938.75667141204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45938.75667141204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45938.75667141204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45938.75667141204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45938.75667141204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45938.75667141204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45938.75667141204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45938.75667141204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45938.75667141204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45938.75667141204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45938.75667141204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45938.75667141204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45938.75667141204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45938.75667141204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45938.75667141204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45938.75667141204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45938.75667141204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45938.75667141204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45938.75667141204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45938.75667141204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45938.75667141204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45938.75667141204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45938.75667141204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45938.75667141204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45938.75667141204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45938.75667141204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45938.75667141204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45938.75667141204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45938.75667141204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45938.75667141204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45938.75667141204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45938.75667141204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45938.75667141204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45938.75667141204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45938.75667141204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45938.75667141204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45938.75667141204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45938.75667141204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45938.75667141204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45938.75667141204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45938.75667141204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45938.75667141204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45938.75667141204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45938.75667141204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45938.75667141204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45938.75667141204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45938.75667141204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45938.75667141204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45938.75667141204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45938.75667141204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45938.75667141204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45938.75667141204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45938.75667141204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45938.75667141204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45938.75667141204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45938.75667141204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45938.75667141204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45938.75667141204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45938.75667141204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45938.75667141204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45938.75667141204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45938.75667141204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45938.75667141204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45938.75667141204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45938.75667141204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45938.75667141204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45938.75667141204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45938.75667141204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45938.75667141204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45938.75667141204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45938.75667141204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45938.75667141204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45938.75667141204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45938.75667141204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45938.75667141204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45938.75667141204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45938.75667141204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45938.75667141204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45938.75667141204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45938.75667141204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45938.75667141204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45938.75667141204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45938.75667141204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45938.75667141204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45938.75667141204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45938.75667141204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45938.75667141204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45938.75667141204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45938.75667141204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45938.75667141204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45938.75667141204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45938.75667141204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45938.75667141204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45938.75667141204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45938.75667141204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45938.75667141204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45938.75667141204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45938.75667141204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45938.75667141204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45938.75667141204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45938.75667141204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45938.75667141204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45938.75667141204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45938.75667141204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45938.75667141204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45938.75667141204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45938.75667141204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45938.75667141204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45938.75667141204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45938.75667141204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45938.75667141204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45938.75667141204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45938.75667141204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45938.75667141204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45938.75667141204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45938.75667141204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45938.75667141204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45938.75667141204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45938.75667141204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45938.75667141204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45938.75667141204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45938.75667141204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45938.75667141204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45938.75667141204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45938.75667141204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45938.75667141204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45938.75667141204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45938.75667141204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45938.75667141204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45938.75667141204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45938.75667141204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45938.75667141204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45938.75667141204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45938.75667141204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45938.75667141204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45938.75667141204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45938.75667141204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45938.75667141204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45938.75667141204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45938.75667141204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45938.75667141204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45938.75667141204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45938.75667141204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45938.75667141204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45938.75667141204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45938.75667141204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45938.75667141204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45938.75667141204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45938.75667141204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45938.75667141204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45938.75667141204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45938.75667141204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45938.75667141204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45938.75667141204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45938.75667141204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45938.75667141204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45938.75667141204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45938.75667141204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45938.75667141204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45938.75667141204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45938.75667141204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45938.75667141204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45938.75667141204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45938.75667141204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45938.75667141204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45938.75667141204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45938.75667141204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45938.75667141204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45938.75667141204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45938.75667141204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45938.75667141204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45938.75667141204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45938.75667141204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45938.75667141204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45938.75667141204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45938.75667141204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45938.75667141204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45938.75667141204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45938.75667141204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45938.75667141204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45938.75667141204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45938.75667141204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45938.75667141204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45938.75667141204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45938.75667141204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45938.75667141204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45938.75667141204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45938.75667141204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45938.75667141204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45938.75667141204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45938.75667141204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45938.75667141204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45938.75667141204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45938.75667141204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45938.75667141204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45938.75667141204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45938.75667141204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45938.75667141204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45938.75667141204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45938.75667141204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45938.75667141204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45938.75667141204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45938.75667141204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45938.75667141204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45938.75667141204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45938.75667141204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45938.75667141204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45938.75667141204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45938.75667141204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45938.75667141204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45938.75667141204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45938.75667141204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45938.75667141204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45938.75667141204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45938.75667141204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45938.75667141204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45938.75667141204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45938.75667141204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45938.75667141204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45938.75667141204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45938.75667141204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45938.75667141204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45938.75667141204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45938.75667141204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45938.75667141204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45938.75667141204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45938.75667141204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45938.75667141204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45938.75667141204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45938.75667141204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45938.75667141204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45938.75667141204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45938.75667141204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45938.75667141204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45938.75667141204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45938.75667141204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45938.75667141204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45938.75667141204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45938.75667141204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45938.75667141204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45938.75667141204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45938.75667141204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45938.75667141204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45938.75667141204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45938.75667141204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45938.75667141204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45938.75667141204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45938.75667141204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45938.75667141204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45938.75667141204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45938.75667141204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45938.75667141204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45938.75667141204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45938.75667141204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45938.75667141204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45938.75667141204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45938.75667141204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45938.75667141204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45938.75667141204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45938.75667141204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45938.75667141204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45938.75667141204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45938.75667141204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45938.75667141204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45938.75667141204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45938.75667141204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45938.75667141204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45938.75667141204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45938.75667141204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45938.75667141204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45938.75667141204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45938.75667141204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45938.75667141204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45938.75667141204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45938.75667141204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45938.75667141204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45938.75667141204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45938.75667141204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45938.75667141204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45938.75667141204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45938.75667141204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45938.75667141204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45938.75667141204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45938.75667141204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45938.75667141204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45938.75667141204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45938.75667141204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45938.75667141204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45938.75667141204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45938.75667141204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45938.75667141204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45938.75667141204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45938.75667141204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45938.75667141204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45938.75667141204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45938.75667141204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45938.75667141204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45938.75667141204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45938.75667141204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45938.75667141204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45938.75667141204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45938.75667141204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45938.75667141204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45938.75667141204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45938.75667141204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45938.75667141204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45938.75667141204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45938.75667141204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45938.75667141204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45938.75667141204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45938.75667141204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45938.75667141204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45938.75667141204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45938.75667141204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45938.75667141204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45938.75667141204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45938.75667141204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45938.75667141204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45938.75667141204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45938.75667141204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45938.75667141204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45938.75667141204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45938.75667141204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45938.75667141204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45938.75667141204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45938.75667141204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45938.75667141204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45938.75667141204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45938.75667141204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45938.75667141204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45938.75667141204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45938.75667141204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45938.75667141204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45938.75667141204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45938.75667141204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45938.75667141204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45938.75667141204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45938.75667141204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45938.75667141204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45938.75667141204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45938.75667141204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45938.75667141204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45938.75667141204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45938.75667141204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45938.75667141204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45938.75667141204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45938.75667141204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45938.75667141204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45938.75667141204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45938.75667141204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45938.75667141204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45938.75667141204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45938.75667141204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45938.75667141204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45938.75667141204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45938.75667141204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45938.75667141204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45938.75667141204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45938.75667141204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45938.75667141204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45938.75667141204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45938.75667141204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45938.75667141204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45938.75667141204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45938.75667141204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45938.75667141204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45938.75667141204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45938.75667141204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45938.75667141204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45938.75667141204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45938.75667141204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45938.75667141204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45938.75667141204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45938.75667141204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45938.75667141204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45938.75667141204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45938.75667141204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45938.75667141204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45938.75667141204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45938.75667141204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45938.75667141204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45938.75667141204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45938.75667141204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45938.75667141204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45938.75667141204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45938.75667141204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45938.75667141204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45938.75667141204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45938.75667141204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45938.75667141204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45938.75667141204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45938.75667141204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45938.75667141204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45938.75667141204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45938.75667141204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45938.75667141204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45938.75667141204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45938.75667141204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45938.75667141204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45938.75667141204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45938.75667141204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45938.75667141204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45938.75667141204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45938.75667141204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45938.75667141204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45938.75667141204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45938.75667141204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45938.75667141204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45938.75667141204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45938.75667141204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45938.75667141204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45938.75667141204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45938.75667141204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45938.75667141204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45938.75667141204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45938.75667141204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45938.75667141204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45938.75667141204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45938.75667141204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45938.75667141204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45938.75667141204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45938.75667141204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45938.75667141204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45938.75667141204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45938.75667141204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45938.75667141204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45938.75667141204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45938.75667141204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45938.75667141204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45938.75667141204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45938.75667141204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45938.75667141204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45938.75667141204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45938.75667141204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45938.75667141204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45938.75667141204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45938.75667141204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45938.75667141204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45938.75667141204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45938.75667141204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45938.75667141204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45938.75667141204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45938.75667141204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45938.75667141204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45938.75667141204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45938.75667141204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45938.75667141204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45938.75667141204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45938.75667141204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45938.75667141204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45938.75667141204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45938.75667141204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45938.75667141204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45938.75667141204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45938.75667141204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45938.75667141204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45938.75667141204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45938.75667141204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45938.75667141204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45938.75667141204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45938.75667141204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45938.75667141204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45938.75667141204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45938.75667141204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45938.75667141204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45938.75667141204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45938.75667141204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45938.75667141204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45938.75667141204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45938.75667141204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45938.75667141204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45938.75667141204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45938.75667141204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45938.75667141204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45938.75667141204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45938.75667141204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45938.75667141204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45938.75667141204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45938.75667141204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45938.75667141204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45938.75667141204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45938.75667141204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45938.75667141204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45938.75667141204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45938.75667141204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45938.75667141204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45938.75667141204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45938.75667141204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45938.75667141204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45938.75667141204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45938.75667141204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45938.75667141204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45938.75667141204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45938.75667141204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45938.75667141204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45938.75667141204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45938.75667141204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45938.75667141204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45938.75667141204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45938.75667141204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45938.75667141204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45938.75667141204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45938.75667141204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45938.75667141204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45938.75667141204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45938.75667141204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45938.75667141204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45938.75667141204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45938.75667141204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45938.75667141204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45938.75667141204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45938.75667141204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45938.75667141204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45938.75667141204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45938.75667141204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45938.75667141204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45938.75667141204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45938.75667141204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45938.75667141204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45938.75667141204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45938.75667141204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45938.75667141204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45938.75667141204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45938.75667141204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45938.75667141204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45938.75667141204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45938.75667141204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45938.75667141204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45938.75667141204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45938.75667141204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45938.75667141204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45938.75667141204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45938.75667141204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45938.75667141204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45938.75667141204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45938.75667141204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45938.75667141204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45938.75667141204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45938.75667141204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45938.75667141204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45938.75667141204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45938.75667141204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45938.75667141204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45938.75667141204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45938.75667141204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45938.75667141204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45938.75667141204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45938.75667141204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45938.75667141204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45938.75667141204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45938.75667141204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45938.75667141204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45938.75667141204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45938.75667141204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45938.75667141204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45938.75667141204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45938.75667141204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45938.75667141204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45938.75667141204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45938.75667141204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45938.75667141204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45938.75667141204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45938.75667141204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45938.75667141204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45938.75667141204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45938.75667141204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45938.75667141204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45938.75667141204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45938.75667141204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45938.75667141204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45938.75667141204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45938.75667141204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45938.75667141204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45938.75667141204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45938.75667141204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45938.75667141204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45938.75667141204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45938.75667141204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45938.75667141204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45938.75667141204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45938.75667141204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45938.75667141204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45938.75667141204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45938.75667141204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45938.75667141204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45938.75667141204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45938.75667141204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45938.75667141204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45938.75667141204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45938.75667141204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45938.75667141204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45938.75667141204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45938.75667141204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45938.75667141204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45938.75667141204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45938.75667141204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45938.75667141204</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235.27595381944411</v>
      </c>
      <c r="H2" s="105">
        <v>45703.474768518521</v>
      </c>
      <c r="I2" s="102" t="str">
        <f>IFERROR(VLOOKUP(D2,DB!A:F,6,0),"")</f>
        <v>SCECO</v>
      </c>
      <c r="J2" s="102" t="str">
        <f>IFERROR(VLOOKUP(D2,DB!A:G,7,0),"")</f>
        <v>Dead</v>
      </c>
      <c r="K2" s="107" t="s">
        <v>39061</v>
      </c>
      <c r="L2" s="99" t="str">
        <f>IFERROR(VLOOKUP(D2,DB!A:I,9,0),"")</f>
        <v>Latis</v>
      </c>
    </row>
    <row r="3" spans="1:16" ht="15" customHeight="1">
      <c r="A3" s="127"/>
      <c r="B3" s="127" t="str">
        <f>IFERROR(VLOOKUP(D3,DB!A:K,11,0),"")</f>
        <v/>
      </c>
      <c r="C3" s="128"/>
      <c r="D3" s="129"/>
      <c r="E3" s="130"/>
      <c r="F3" s="131"/>
      <c r="G3" s="132">
        <f ca="1">IFERROR(NOW()-F3,"")</f>
        <v>45938.75667141204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45938.75667141204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45938.75667141204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45938.75667141204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45938.75667141204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45938.75667141204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45938.75667141204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45938.75667141204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45938.75667141204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45938.75667141204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45938.75667141204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45938.75667141204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45938.75667141204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45938.75667141204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45938.75667141204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45938.75667141204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45938.75667141204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45938.75667141204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45938.75667141204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45938.75667141204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45938.75667141204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45938.75667141204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45938.75667141204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45938.75667141204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45938.75667141204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45938.75667141204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45938.75667141204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45938.75667141204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45938.75667141204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45938.75667141204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45938.75667141204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45938.75667141204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45938.75667141204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45938.75667141204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45938.75667141204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45938.75667141204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45938.75667141204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45938.75667141204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45938.75667141204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45938.75667141204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45938.75667141204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45938.75667141204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45938.75667141204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45938.75667141204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45938.75667141204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45938.75667141204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45938.75667141204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45938.75667141204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45938.75667141204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45938.75667141204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45938.75667141204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45938.75667141204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45938.75667141204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45938.75667141204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45938.75667141204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45938.75667141204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45938.75667141204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45938.75667141204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45938.75667141204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45938.75667141204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45938.75667141204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45938.75667141204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45938.75667141204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45938.75667141204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45938.75667141204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45938.75667141204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45938.75667141204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45938.75667141204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45938.75667141204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45938.75667141204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45938.75667141204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45938.75667141204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45938.75667141204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45938.75667141204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45938.75667141204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45938.75667141204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45938.75667141204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45938.75667141204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45938.75667141204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45938.75667141204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45938.75667141204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45938.75667141204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45938.75667141204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45938.75667141204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45938.75667141204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45938.75667141204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45938.75667141204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45938.75667141204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45938.75667141204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45938.75667141204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45938.75667141204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45938.75667141204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45938.75667141204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45938.75667141204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45938.75667141204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45938.75667141204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45938.75667141204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45938.75667141204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45938.75667141204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45938.75667141204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45938.75667141204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45938.75667141204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45938.75667141204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45938.75667141204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45938.75667141204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45938.75667141204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45938.75667141204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45938.75667141204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45938.75667141204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45938.75667141204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45938.75667141204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45938.75667141204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45938.75667141204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45938.75667141204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45938.75667141204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45938.75667141204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45938.75667141204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45938.75667141204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45938.75667141204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45938.75667141204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45938.75667141204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45938.75667141204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45938.75667141204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45938.75667141204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45938.75667141204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45938.75667141204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45938.75667141204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45938.75667141204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45938.75667141204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45938.75667141204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45938.75667141204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45938.75667141204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45938.75667141204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45938.75667141204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45938.75667141204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45938.75667141204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45938.75667141204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45938.75667141204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45938.75667141204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45938.75667141204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45938.75667141204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45938.75667141204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45938.75667141204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45938.75667141204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45938.75667141204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45938.75667141204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45938.75667141204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45938.75667141204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45938.75667141204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45938.75667141204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45938.75667141204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45938.75667141204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45938.75667141204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45938.75667141204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45938.75667141204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45938.75667141204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45938.75667141204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45938.75667141204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45938.75667141204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45938.75667141204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45938.75667141204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45938.75667141204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45938.75667141204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45938.75667141204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45938.75667141204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45938.75667141204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45938.75667141204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45938.75667141204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45938.75667141204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45938.75667141204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45938.75667141204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45938.75667141204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45938.75667141204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45938.75667141204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45938.75667141204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45938.75667141204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45938.75667141204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45938.75667141204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45938.75667141204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45938.75667141204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45938.75667141204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45938.75667141204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45938.75667141204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45938.75667141204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45938.75667141204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45938.75667141204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45938.75667141204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45938.75667141204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45938.75667141204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45938.75667141204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45938.75667141204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45938.75667141204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45938.75667141204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45938.75667141204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45938.75667141204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45938.75667141204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45938.75667141204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45938.75667141204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45938.75667141204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45938.75667141204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45938.75667141204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45938.75667141204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45938.75667141204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45938.75667141204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45938.75667141204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45938.75667141204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45938.75667141204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45938.75667141204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45938.75667141204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45938.75667141204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45938.75667141204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45938.75667141204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45938.75667141204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45938.75667141204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45938.75667141204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45938.75667141204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45938.75667141204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45938.75667141204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45938.75667141204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45938.75667141204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45938.75667141204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45938.75667141204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45938.75667141204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45938.75667141204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45938.75667141204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45938.75667141204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45938.75667141204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45938.75667141204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45938.75667141204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45938.75667141204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45938.75667141204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45938.75667141204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45938.75667141204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45938.75667141204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45938.75667141204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45938.75667141204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45938.75667141204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45938.75667141204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45938.75667141204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45938.75667141204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45938.75667141204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45938.75667141204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45938.75667141204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45938.75667141204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45938.75667141204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45938.75667141204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45938.75667141204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45938.75667141204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45938.75667141204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45938.75667141204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45938.75667141204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45938.75667141204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45938.75667141204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45938.75667141204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45938.75667141204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45938.75667141204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45938.75667141204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45938.75667141204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45938.75667141204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45938.75667141204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45938.75667141204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45938.75667141204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45938.75667141204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45938.75667141204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45938.75667141204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45938.75667141204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45938.75667141204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45938.75667141204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45938.75667141204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45938.75667141204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45938.75667141204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45938.75667141204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45938.75667141204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45938.75667141204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45938.75667141204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45938.75667141204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45938.75667141204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45938.75667141204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45938.75667141204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45938.75667141204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45938.75667141204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45938.75667141204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45938.75667141204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45938.75667141204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45938.75667141204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45938.75667141204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45938.75667141204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45938.75667141204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45938.75667141204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45938.75667141204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45938.75667141204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45938.75667141204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45938.75667141204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45938.75667141204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45938.75667141204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45938.75667141204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45938.75667141204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45938.75667141204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45938.75667141204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45938.75667141204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45938.75667141204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45938.75667141204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45938.75667141204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45938.75667141204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45938.75667141204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45938.75667141204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45938.75667141204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45938.75667141204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45938.75667141204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45938.75667141204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45938.75667141204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45938.75667141204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45938.75667141204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45938.75667141204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45938.75667141204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45938.75667141204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45938.75667141204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45938.75667141204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45938.75667141204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45938.75667141204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45938.75667141204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45938.75667141204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45938.75667141204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45938.75667141204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45938.75667141204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45938.75667141204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45938.75667141204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45938.75667141204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45938.75667141204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45938.75667141204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45938.75667141204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45938.75667141204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45938.75667141204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45938.75667141204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45938.75667141204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45938.75667141204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45938.75667141204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45938.75667141204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45938.75667141204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45938.75667141204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45938.75667141204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45938.75667141204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45938.75667141204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45938.75667141204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45938.75667141204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45938.75667141204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45938.75667141204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45938.75667141204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45938.75667141204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45938.75667141204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45938.75667141204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45938.75667141204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45938.75667141204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45938.75667141204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45938.75667141204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45938.75667141204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45938.75667141204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45938.75667141204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45938.75667141204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45938.75667141204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45938.75667141204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45938.75667141204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45938.75667141204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45938.75667141204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45938.75667141204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45938.75667141204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45938.75667141204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45938.75667141204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45938.75667141204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45938.75667141204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45938.75667141204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45938.75667141204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45938.75667141204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45938.75667141204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45938.75667141204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45938.75667141204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45938.75667141204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45938.75667141204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45938.75667141204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45938.75667141204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45938.75667141204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45938.75667141204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45938.75667141204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45938.75667141204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45938.75667141204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45938.75667141204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45938.75667141204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45938.75667141204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45938.75667141204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45938.75667141204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45938.75667141204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45938.75667141204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45938.75667141204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45938.75667141204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45938.75667141204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45938.75667141204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45938.75667141204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45938.75667141204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45938.75667141204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45938.75667141204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45938.75667141204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45938.75667141204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45938.75667141204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45938.75667141204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45938.75667141204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45938.75667141204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45938.75667141204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45938.75667141204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45938.75667141204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45938.75667141204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45938.75667141204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45938.75667141204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45938.75667141204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45938.75667141204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45938.75667141204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45938.75667141204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45938.75667141204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45938.75667141204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45938.75667141204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45938.75667141204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45938.75667141204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45938.75667141204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45938.75667141204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45938.75667141204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45938.75667141204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45938.75667141204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45938.75667141204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45938.75667141204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45938.75667141204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45938.75667141204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45938.75667141204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45938.75667141204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45938.75667141204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45938.75667141204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45938.75667141204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45938.75667141204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45938.75667141204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45938.75667141204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45938.75667141204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45938.75667141204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45938.75667141204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45938.75667141204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45938.75667141204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45938.75667141204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45938.75667141204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45938.75667141204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45938.75667141204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45938.75667141204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45938.75667141204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45938.75667141204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45938.75667141204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45938.75667141204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45938.75667141204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45938.75667141204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45938.75667141204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45938.75667141204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45938.75667141204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45938.75667141204</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45938.75667141204</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K7" sqref="K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46.924611226851994</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38967</v>
      </c>
      <c r="F3" s="38">
        <v>45926.188877314817</v>
      </c>
      <c r="G3" s="39">
        <f ca="1">IFERROR(NOW()-F3,"-")</f>
        <v>12.567794097223668</v>
      </c>
      <c r="H3" s="38">
        <v>45926.158159722225</v>
      </c>
      <c r="I3" s="37" t="str">
        <f>IFERROR(VLOOKUP(D3,DB!A:F,6,0),"")</f>
        <v>SCECO</v>
      </c>
      <c r="J3" s="37" t="str">
        <f>IFERROR(VLOOKUP(D3,DB!A:G,7,0),"")</f>
        <v>Good</v>
      </c>
      <c r="K3" s="37" t="s">
        <v>39065</v>
      </c>
      <c r="L3" s="37" t="str">
        <f>IFERROR(VLOOKUP(D3,DB!A:I,9,0),"")</f>
        <v>Latis</v>
      </c>
      <c r="M3" s="125"/>
    </row>
    <row r="4" spans="1:13" ht="15">
      <c r="A4" s="37"/>
      <c r="B4" s="37" t="str">
        <f>IFERROR(VLOOKUP(D4,DB!A:K,11,0),"")</f>
        <v/>
      </c>
      <c r="C4" s="37"/>
      <c r="D4" s="37"/>
      <c r="E4" s="37"/>
      <c r="F4" s="38"/>
      <c r="G4" s="39">
        <f ca="1">IFERROR(NOW()-F4,"-")</f>
        <v>45938.75667141204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45938.75667141204</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45938.75667141204</v>
      </c>
      <c r="H6" s="123"/>
      <c r="I6" s="84" t="str">
        <f>IFERROR(VLOOKUP(D6,DB!A:F,6,0),"")</f>
        <v/>
      </c>
      <c r="J6" s="84" t="str">
        <f>IFERROR(VLOOKUP(D6,DB!A:G,7,0),"")</f>
        <v/>
      </c>
      <c r="K6" s="84"/>
      <c r="L6" s="84" t="str">
        <f>IFERROR(VLOOKUP(D6,DB!A:I,9,0),"")</f>
        <v/>
      </c>
      <c r="M6" s="125"/>
    </row>
    <row r="7" spans="1:13" ht="15">
      <c r="A7" s="84"/>
      <c r="B7" s="84" t="str">
        <f>IFERROR(VLOOKUP(D7,DB!A:K,11,0),"")</f>
        <v>R5</v>
      </c>
      <c r="C7" s="84"/>
      <c r="D7" s="84" t="s">
        <v>35783</v>
      </c>
      <c r="E7" s="84"/>
      <c r="F7" s="123"/>
      <c r="G7" s="124">
        <f ca="1">IFERROR(NOW()-F7,"-")</f>
        <v>45938.75667141204</v>
      </c>
      <c r="H7" s="123"/>
      <c r="I7" s="84" t="str">
        <f>IFERROR(VLOOKUP(D7,DB!A:F,6,0),"")</f>
        <v>SCECO</v>
      </c>
      <c r="J7" s="84" t="str">
        <f>IFERROR(VLOOKUP(D7,DB!A:G,7,0),"")</f>
        <v>Vandalized</v>
      </c>
      <c r="K7" s="84"/>
      <c r="L7" s="84" t="str">
        <f>IFERROR(VLOOKUP(D7,DB!A:I,9,0),"")</f>
        <v>Latis</v>
      </c>
    </row>
    <row r="8" spans="1:13" ht="15">
      <c r="A8" s="37"/>
      <c r="B8" s="37" t="str">
        <f>IFERROR(VLOOKUP(D8,DB!A:K,11,0),"")</f>
        <v/>
      </c>
      <c r="C8" s="37"/>
      <c r="D8" s="37"/>
      <c r="E8" s="37"/>
      <c r="F8" s="38"/>
      <c r="G8" s="39">
        <f ca="1">IFERROR(NOW()-F8,"-")</f>
        <v>45938.75667141204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45938.75667141204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45938.75667141204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45938.75667141204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45938.75667141204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45938.75667141204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45938.75667141204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45938.75667141204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45938.75667141204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45938.75667141204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45938.75667141204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45938.75667141204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45938.75667141204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45938.75667141204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45938.75667141204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45938.75667141204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45938.75667141204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45938.75667141204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45938.75667141204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45938.75667141204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45938.75667141204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45938.75667141204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45938.75667141204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45938.75667141204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45938.75667141204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45938.75667141204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45938.75667141204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45938.75667141204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45938.75667141204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45938.75667141204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45938.75667141204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45938.75667141204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45938.75667141204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45938.75667141204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45938.75667141204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45938.75667141204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45938.75667141204</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45938.75667141204</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45938.75667141204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45938.75667141204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45938.75667141204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45938.75667141204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45938.75667141204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45938.75667141204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45938.75667141204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45938.75667141204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45938.75667141204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45938.75667141204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45938.75667141204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45938.75667141204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45938.75667141204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45938.75667141204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45938.75667141204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45938.75667141204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45938.75667141204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45938.75667141204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45938.75667141204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45938.75667141204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45938.75667141204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45938.75667141204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45938.75667141204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45938.75667141204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45938.75667141204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45938.75667141204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45938.75667141204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45938.75667141204</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45938.75667141204</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45938.75667141204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45938.75667141204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45938.75667141204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45938.75667141204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45938.75667141204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45938.75667141204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45938.75667141204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45938.75667141204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45938.75667141204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45938.75667141204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45938.75667141204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45938.75667141204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45938.75667141204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45938.75667141204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45938.75667141204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45938.75667141204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45938.75667141204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45938.75667141204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45938.75667141204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45938.75667141204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45938.75667141204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45938.75667141204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45938.75667141204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45938.75667141204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45938.75667141204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45938.75667141204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45938.75667141204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45938.75667141204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45938.75667141204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45938.75667141204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45938.75667141204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45938.75667141204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45938.75667141204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45938.75667141204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45938.75667141204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45938.75667141204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45938.75667141204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45938.75667141204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45938.75667141204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45938.75667141204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45938.75667141204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45938.75667141204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45938.75667141204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45938.75667141204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45938.75667141204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45938.75667141204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45938.75667141204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45938.75667141204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45938.75667141204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45938.75667141204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45938.75667141204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45938.75667141204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45938.75667141204</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45938.75667141204</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39066</v>
      </c>
      <c r="B2" s="150" t="s">
        <v>5398</v>
      </c>
      <c r="C2" s="149">
        <v>1</v>
      </c>
      <c r="D2" s="150" t="s">
        <v>34463</v>
      </c>
      <c r="E2" s="149" t="s">
        <v>39067</v>
      </c>
      <c r="F2" s="151">
        <v>45926.772847222222</v>
      </c>
      <c r="G2" s="152">
        <f ca="1">IFERROR(NOW()-F2,"-")</f>
        <v>11.983824189817824</v>
      </c>
      <c r="H2" s="153">
        <v>45927.449074074102</v>
      </c>
      <c r="I2" s="150" t="str">
        <f>IFERROR(VLOOKUP(D2,DB!A:F,6,0),"")</f>
        <v>SCECO</v>
      </c>
      <c r="J2" s="150" t="str">
        <f>IFERROR(VLOOKUP(D2,DB!A:G,7,0),"")</f>
        <v>Weak</v>
      </c>
      <c r="K2" s="149" t="s">
        <v>39068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45938.75667141204</v>
      </c>
      <c r="H3" s="153">
        <v>45927.987534722219</v>
      </c>
      <c r="I3" s="150" t="str">
        <f>IFERROR(VLOOKUP(D3,DB!A:F,6,0),"")</f>
        <v>SCECO</v>
      </c>
      <c r="J3" s="150" t="str">
        <f>IFERROR(VLOOKUP(D3,DB!A:G,7,0),"")</f>
        <v>Vandalized</v>
      </c>
      <c r="K3" s="149" t="s">
        <v>39069</v>
      </c>
      <c r="L3" s="150" t="str">
        <f>IFERROR(VLOOKUP(D3,DB!A:I,9,0),"")</f>
        <v>Latis</v>
      </c>
    </row>
    <row r="4" spans="1:16383" ht="31.5" customHeight="1">
      <c r="A4" s="149" t="s">
        <v>39070</v>
      </c>
      <c r="B4" s="150" t="s">
        <v>5398</v>
      </c>
      <c r="C4" s="149">
        <v>1</v>
      </c>
      <c r="D4" s="150" t="s">
        <v>32861</v>
      </c>
      <c r="E4" s="149" t="s">
        <v>39067</v>
      </c>
      <c r="F4" s="151">
        <v>45933.880972222221</v>
      </c>
      <c r="G4" s="152">
        <f ca="1">IFERROR(NOW()-F4,"-")</f>
        <v>4.8756991898189881</v>
      </c>
      <c r="H4" s="153">
        <v>45929.455266203702</v>
      </c>
      <c r="I4" s="150" t="str">
        <f>IFERROR(VLOOKUP(D4,DB!A:F,6,0),"")</f>
        <v>SCECO</v>
      </c>
      <c r="J4" s="150" t="str">
        <f>IFERROR(VLOOKUP(D4,DB!A:G,7,0),"")</f>
        <v>In progress</v>
      </c>
      <c r="K4" s="149" t="s">
        <v>39068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39071</v>
      </c>
      <c r="B5" s="150" t="s">
        <v>5398</v>
      </c>
      <c r="C5" s="149">
        <v>1</v>
      </c>
      <c r="D5" s="150" t="s">
        <v>33408</v>
      </c>
      <c r="E5" s="149" t="s">
        <v>38964</v>
      </c>
      <c r="F5" s="151">
        <v>45934.942245370374</v>
      </c>
      <c r="G5" s="152">
        <f ca="1">IFERROR(NOW()-F5,"-")</f>
        <v>3.8144260416665929</v>
      </c>
      <c r="H5" s="153">
        <v>45934.470231481479</v>
      </c>
      <c r="I5" s="150" t="str">
        <f>IFERROR(VLOOKUP(D5,DB!A:F,6,0),"")</f>
        <v>SCECO</v>
      </c>
      <c r="J5" s="150" t="str">
        <f>IFERROR(VLOOKUP(D5,DB!A:G,7,0),"")</f>
        <v>Dead</v>
      </c>
      <c r="K5" s="149" t="s">
        <v>39068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39067</v>
      </c>
      <c r="F6" s="155"/>
      <c r="G6" s="152">
        <f ca="1">IFERROR(NOW()-F6,"-")</f>
        <v>45938.75667141204</v>
      </c>
      <c r="H6" s="155">
        <v>45937.667847222219</v>
      </c>
      <c r="I6" s="150" t="str">
        <f>IFERROR(VLOOKUP(D6,DB!A:F,6,0),"")</f>
        <v>SCECO</v>
      </c>
      <c r="J6" s="150" t="str">
        <f>IFERROR(VLOOKUP(D6,DB!A:G,7,0),"")</f>
        <v>Weak</v>
      </c>
      <c r="K6" s="156" t="s">
        <v>39072</v>
      </c>
      <c r="L6" s="150" t="str">
        <f>IFERROR(VLOOKUP(D6,DB!A:I,9,0),"")</f>
        <v>Latis</v>
      </c>
    </row>
    <row r="7" spans="1:16383" ht="31.5" customHeight="1">
      <c r="A7" s="161"/>
      <c r="B7" s="161" t="str">
        <f>IFERROR(VLOOKUP(D7,DB!A:K,11,0),"")</f>
        <v/>
      </c>
      <c r="C7" s="161"/>
      <c r="D7" s="161"/>
      <c r="E7" s="161"/>
      <c r="F7" s="161"/>
      <c r="G7" s="152">
        <f ca="1">IFERROR(NOW()-F7,"-")</f>
        <v>45938.75667141204</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1"/>
      <c r="E8" s="161"/>
      <c r="F8" s="161"/>
      <c r="G8" s="152">
        <f ca="1">IFERROR(NOW()-F8,"-")</f>
        <v>45938.75667141204</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45938.75667141204</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45938.75667141204</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45938.75667141204</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45938.75667141204</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45938.75667141204</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45938.75667141204</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45938.75667141204</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45938.75667141204</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45938.75667141204</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45938.75667141204</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45938.75667141204</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45938.75667141204</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45938.75667141204</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45938.75667141204</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45938.75667141204</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45938.75667141204</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45938.75667141204</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45938.75667141204</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45938.75667141204</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45938.75667141204</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45938.75667141204</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45938.75667141204</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45938.75667141204</v>
      </c>
      <c r="H31" s="161"/>
      <c r="I31" s="161" t="str">
        <f>IFERROR(VLOOKUP(D31,DB!A:F,6,0),"")</f>
        <v/>
      </c>
      <c r="J31" s="161" t="str">
        <f>IFERROR(VLOOKUP(D31,DB!A:G,7,0),"")</f>
        <v/>
      </c>
      <c r="K31" s="161"/>
      <c r="L31" s="161" t="str">
        <f>IFERROR(VLOOKUP(D31,DB!A:I,9,0),"")</f>
        <v/>
      </c>
    </row>
    <row r="32" spans="1:12" ht="31.5" customHeight="1">
      <c r="A32" s="110"/>
      <c r="B32" s="162" t="str">
        <f>IFERROR(VLOOKUP(D32,DB!A:K,11,0),"")</f>
        <v/>
      </c>
      <c r="C32" s="162"/>
      <c r="D32" s="162"/>
      <c r="E32" s="163"/>
      <c r="F32" s="113"/>
      <c r="G32" s="152">
        <f ca="1">IFERROR(NOW()-F32,"-")</f>
        <v>45938.75667141204</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45938.75667141204</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52">
        <f ca="1">IFERROR(NOW()-F34,"-")</f>
        <v>45938.75667141204</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52">
        <f ca="1">IFERROR(NOW()-F35,"-")</f>
        <v>45938.75667141204</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52">
        <f ca="1">IFERROR(NOW()-F36,"-")</f>
        <v>45938.75667141204</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45938.75667141204</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45938.75667141204</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45938.75667141204</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45938.75667141204</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45938.75667141204</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45938.75667141204</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45938.75667141204</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45938.75667141204</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45938.75667141204</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45938.75667141204</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45938.75667141204</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45938.75667141204</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45938.75667141204</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45938.75667141204</v>
      </c>
      <c r="H50" s="113"/>
      <c r="I50" s="162" t="str">
        <f>IFERROR(VLOOKUP(D50,DB!A:F,6,0),"")</f>
        <v/>
      </c>
      <c r="J50" s="162" t="str">
        <f>IFERROR(VLOOKUP(D50,DB!A:G,7,0),"")</f>
        <v/>
      </c>
      <c r="K50" s="165"/>
      <c r="L50" s="163" t="str">
        <f>IFERROR(VLOOKUP(D50,DB!A:I,9,0),"")</f>
        <v/>
      </c>
    </row>
    <row r="51" spans="1:12" ht="31.5" customHeight="1">
      <c r="A51" s="110"/>
      <c r="B51" s="162" t="str">
        <f>IFERROR(VLOOKUP(D51,DB!A:K,11,0),"")</f>
        <v/>
      </c>
      <c r="C51" s="162"/>
      <c r="D51" s="162"/>
      <c r="E51" s="163"/>
      <c r="F51" s="113"/>
      <c r="G51" s="164">
        <f ca="1">IFERROR(NOW()-F51,"-")</f>
        <v>45938.75667141204</v>
      </c>
      <c r="H51" s="113"/>
      <c r="I51" s="162" t="str">
        <f>IFERROR(VLOOKUP(D51,DB!A:F,6,0),"")</f>
        <v/>
      </c>
      <c r="J51" s="162" t="str">
        <f>IFERROR(VLOOKUP(D51,DB!A:G,7,0),"")</f>
        <v/>
      </c>
      <c r="K51" s="165"/>
      <c r="L51" s="163" t="str">
        <f>IFERROR(VLOOKUP(D51,DB!A:I,9,0),"")</f>
        <v/>
      </c>
    </row>
    <row r="52" spans="1:12" ht="31.5" customHeight="1">
      <c r="A52" s="110"/>
      <c r="B52" s="162" t="str">
        <f>IFERROR(VLOOKUP(D52,DB!A:K,11,0),"")</f>
        <v/>
      </c>
      <c r="C52" s="162"/>
      <c r="D52" s="162"/>
      <c r="E52" s="163"/>
      <c r="F52" s="113"/>
      <c r="G52" s="164">
        <f ca="1">IFERROR(NOW()-F52,"-")</f>
        <v>45938.75667141204</v>
      </c>
      <c r="H52" s="113"/>
      <c r="I52" s="162" t="str">
        <f>IFERROR(VLOOKUP(D52,DB!A:F,6,0),"")</f>
        <v/>
      </c>
      <c r="J52" s="162" t="str">
        <f>IFERROR(VLOOKUP(D52,DB!A:G,7,0),"")</f>
        <v/>
      </c>
      <c r="K52" s="165"/>
      <c r="L52" s="163" t="str">
        <f>IFERROR(VLOOKUP(D52,DB!A:I,9,0),"")</f>
        <v/>
      </c>
    </row>
    <row r="53" spans="1:12" ht="31.5" customHeight="1">
      <c r="A53" s="110"/>
      <c r="B53" s="109" t="str">
        <f>IFERROR(VLOOKUP(D53,DB!A:K,11,0),"")</f>
        <v/>
      </c>
      <c r="C53" s="111"/>
      <c r="D53" s="109"/>
      <c r="E53" s="112"/>
      <c r="F53" s="113"/>
      <c r="G53" s="81">
        <f ca="1">IFERROR(NOW()-F53,"-")</f>
        <v>45938.75667141204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45938.75667141204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45938.75667141204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45938.75667141204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45938.75667141204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45938.75667141204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45938.75667141204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45938.75667141204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45938.75667141204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45938.75667141204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45938.75667141204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45938.75667141204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45938.75667141204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45938.75667141204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45938.75667141204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45938.75667141204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45938.75667141204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45938.75667141204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45938.75667141204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45938.75667141204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45938.75667141204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45938.75667141204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45938.75667141204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45938.75667141204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45938.75667141204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45938.75667141204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45938.75667141204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45938.75667141204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45938.75667141204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45938.75667141204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45938.75667141204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45938.75667141204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45938.75667141204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45938.75667141204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45938.75667141204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45938.75667141204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45938.75667141204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45938.75667141204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45938.75667141204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45938.75667141204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45938.75667141204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45938.75667141204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45938.75667141204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45938.75667141204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45938.75667141204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45938.75667141204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45938.75667141204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45938.75667141204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45938.75667141204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45938.75667141204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45938.75667141204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45938.75667141204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45938.75667141204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45938.75667141204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45938.75667141204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45938.75667141204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45938.75667141204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45938.75667141204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45938.75667141204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45938.75667141204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45938.75667141204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45938.75667141204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45938.75667141204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45938.75667141204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45938.75667141204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45938.75667141204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45938.75667141204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45938.75667141204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45938.75667141204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45938.75667141204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45938.75667141204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45938.75667141204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45938.75667141204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45938.75667141204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45938.75667141204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45938.75667141204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45938.75667141204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45938.75667141204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45938.75667141204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45938.75667141204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45938.75667141204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45938.75667141204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45938.75667141204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45938.75667141204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45938.75667141204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45938.75667141204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45938.75667141204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45938.75667141204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45938.75667141204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45938.75667141204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45938.75667141204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45938.75667141204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45938.75667141204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45938.75667141204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45938.75667141204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45938.75667141204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45938.75667141204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45938.75667141204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45938.75667141204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45938.75667141204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45938.75667141204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45938.75667141204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45938.75667141204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45938.75667141204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45938.75667141204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45938.75667141204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45938.75667141204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45938.75667141204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45938.75667141204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45938.75667141204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45938.75667141204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45938.75667141204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45938.75667141204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45938.75667141204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45938.75667141204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45938.75667141204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45938.75667141204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45938.75667141204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45938.75667141204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45938.75667141204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45938.75667141204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45938.75667141204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45938.75667141204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45938.75667141204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45938.75667141204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45938.75667141204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45938.75667141204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45938.75667141204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45938.75667141204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45938.75667141204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45938.75667141204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45938.75667141204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45938.75667141204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45938.75667141204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45938.75667141204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45938.75667141204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45938.75667141204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45938.75667141204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45938.75667141204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45938.75667141204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45938.75667141204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45938.75667141204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45938.75667141204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45938.75667141204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45938.75667141204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45938.75667141204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45938.75667141204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45938.75667141204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45938.75667141204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45938.75667141204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45938.75667141204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45938.75667141204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45938.75667141204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45938.75667141204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45938.75667141204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45938.75667141204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45938.75667141204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45938.75667141204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45938.75667141204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45938.75667141204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45938.75667141204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45938.75667141204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45938.75667141204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45938.75667141204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45938.75667141204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45938.75667141204</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45938.75667141204</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2025-10-08T15:11:45Z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