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482" documentId="13_ncr:1_{F6CB121F-512D-4AA6-A0C1-0FB36C537598}" xr6:coauthVersionLast="47" xr6:coauthVersionMax="47" xr10:uidLastSave="{C5C847E9-C095-4B82-96AA-5D3C9F2B6ABD}"/>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12" i="3"/>
  <c r="G13" i="3"/>
  <c r="G14" i="3"/>
  <c r="G15" i="3"/>
  <c r="I3" i="4"/>
  <c r="J3" i="4"/>
  <c r="I3" i="6"/>
  <c r="I4" i="6"/>
  <c r="L12" i="3"/>
  <c r="J12" i="3"/>
  <c r="I12" i="3"/>
  <c r="B12" i="3"/>
  <c r="L3" i="6"/>
  <c r="L4" i="6"/>
  <c r="L2" i="6"/>
  <c r="J4" i="6"/>
  <c r="J3" i="6"/>
  <c r="J2" i="6"/>
  <c r="I2" i="6"/>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96" i="5"/>
  <c r="J96" i="5"/>
  <c r="I96" i="5"/>
  <c r="G96" i="5"/>
  <c r="B96"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J4" i="5"/>
  <c r="J5" i="5"/>
  <c r="J6" i="5"/>
  <c r="J7" i="5"/>
  <c r="J8" i="5"/>
  <c r="I4" i="5"/>
  <c r="I5" i="5"/>
  <c r="I6" i="5"/>
  <c r="I7" i="5"/>
  <c r="I8" i="5"/>
  <c r="G4" i="5"/>
  <c r="G5" i="5"/>
  <c r="G6" i="5"/>
  <c r="G7" i="5"/>
  <c r="G8" i="5"/>
  <c r="B4" i="5"/>
  <c r="B5" i="5"/>
  <c r="B6" i="5"/>
  <c r="B7" i="5"/>
  <c r="B8"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<sst xmlns="http://schemas.openxmlformats.org/spreadsheetml/2006/main" count="178594" uniqueCount="39081">
  <si>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</si>
  <si>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</si>
  <si>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</si>
  <si>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</si>
  <si>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</si>
  <si>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</si>
  <si>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</si>
  <si>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</si>
  <si>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</si>
  <si>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</si>
  <si>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</si>
  <si>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</si>
  <si>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</si>
  <si>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</si>
  <si>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</si>
  <si>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</si>
  <si>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</si>
  <si>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</si>
  <si>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</si>
  <si>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</si>
  <si>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</si>
  <si>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</si>
  <si>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</si>
  <si>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</si>
  <si>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</si>
  <si>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</si>
  <si>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</si>
  <si>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</si>
  <si>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</si>
  <si>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</si>
  <si>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</si>
  <si>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</si>
  <si>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</si>
  <si>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</si>
  <si>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</si>
  <si>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</si>
  <si>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</si>
  <si>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</si>
  <si>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</si>
  <si>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</si>
  <si>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</si>
  <si>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</si>
  <si>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</si>
  <si>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</si>
  <si>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</si>
  <si>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</si>
  <si>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</si>
  <si>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</si>
  <si>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</si>
  <si>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</si>
  <si>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</si>
  <si>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</si>
  <si>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</si>
  <si>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</si>
  <si>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</si>
  <si>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</si>
  <si>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</si>
  <si>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</si>
  <si>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</si>
  <si>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</si>
  <si>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</si>
  <si>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</si>
  <si>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</si>
  <si>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</si>
  <si>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</si>
  <si>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</si>
  <si>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</si>
  <si>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</si>
  <si>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</si>
  <si>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</si>
  <si>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</si>
  <si>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</si>
  <si>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</si>
  <si>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</si>
  <si>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</si>
  <si>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</si>
  <si>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</si>
  <si>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</si>
  <si>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</si>
  <si>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</si>
  <si>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</si>
  <si>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</si>
  <si>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</si>
  <si>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</si>
  <si>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</si>
  <si>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</si>
  <si>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</si>
  <si>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</si>
  <si>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</si>
  <si>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</si>
  <si>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</si>
  <si>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</si>
  <si>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</si>
  <si>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</si>
  <si>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</si>
  <si>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</si>
  <si>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</si>
  <si>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</si>
  <si>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</si>
  <si>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</si>
  <si>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</si>
  <si>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</si>
  <si>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</si>
  <si>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</si>
  <si>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</si>
  <si>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</si>
  <si>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</si>
  <si>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</si>
  <si>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</si>
  <si>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</si>
  <si>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</si>
  <si>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</si>
  <si>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</si>
  <si>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</si>
  <si>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</si>
  <si>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</si>
  <si>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</si>
  <si>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</si>
  <si>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</si>
  <si>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</si>
  <si>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</si>
  <si>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</si>
  <si>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</si>
  <si>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</si>
  <si>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</si>
  <si>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</si>
  <si>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</si>
  <si>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</si>
  <si>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</si>
  <si>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</si>
  <si>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</si>
  <si>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</si>
  <si>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</si>
  <si>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</si>
  <si>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</si>
  <si>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</si>
  <si>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</si>
  <si>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</si>
  <si>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</si>
  <si>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</si>
  <si>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</si>
  <si>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</si>
  <si>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</si>
  <si>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</si>
  <si>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</si>
  <si>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</si>
  <si>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</si>
  <si>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</si>
  <si>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</si>
  <si>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</si>
  <si>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</si>
  <si>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</si>
  <si>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</si>
  <si>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</si>
  <si>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</si>
  <si>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</si>
  <si>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</si>
  <si>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</si>
  <si>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</si>
  <si>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</si>
  <si>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</si>
  <si>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</si>
  <si>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</si>
  <si>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</si>
  <si>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</si>
  <si>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</si>
  <si>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</si>
  <si>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</si>
  <si>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</si>
  <si>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</si>
  <si>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</si>
  <si>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</si>
  <si>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</si>
  <si>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</si>
  <si>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</si>
  <si>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</si>
  <si>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</si>
  <si>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</si>
  <si>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</si>
  <si>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</si>
  <si>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</si>
  <si>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</si>
  <si>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</si>
  <si>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</si>
  <si>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</si>
  <si>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</si>
  <si>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</si>
  <si>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</si>
  <si>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</si>
  <si>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</si>
  <si>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</si>
  <si>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</si>
  <si>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</si>
  <si>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</si>
  <si>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</si>
  <si>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</si>
  <si>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</si>
  <si>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</si>
  <si>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</si>
  <si>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</si>
  <si>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</si>
  <si>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</si>
  <si>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</si>
  <si>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</si>
  <si>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</si>
  <si>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</si>
  <si>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</si>
  <si>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</si>
  <si>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</si>
  <si>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</si>
  <si>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</si>
  <si>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</si>
  <si>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</si>
  <si>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</si>
  <si>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</si>
  <si>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</si>
  <si>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</si>
  <si>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</si>
  <si>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</si>
  <si>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</si>
  <si>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</si>
  <si>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</si>
  <si>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</si>
  <si>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</si>
  <si>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</si>
  <si>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</si>
  <si>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</si>
  <si>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</si>
  <si>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</si>
  <si>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</si>
  <si>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</si>
  <si>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</si>
  <si>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</si>
  <si>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</si>
  <si>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</si>
  <si>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</si>
  <si>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</si>
  <si>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</si>
  <si>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</si>
  <si>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</si>
  <si>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</si>
  <si>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</si>
  <si>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</si>
  <si>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</si>
  <si>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</si>
  <si>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</si>
  <si>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</si>
  <si>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</si>
  <si>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</si>
  <si>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</si>
  <si>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</si>
  <si>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</si>
  <si>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</si>
  <si>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</si>
  <si>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</si>
  <si>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</si>
  <si>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</si>
  <si>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</si>
  <si>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</si>
  <si>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</si>
  <si>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</si>
  <si>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</si>
  <si>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</si>
  <si>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</si>
  <si>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</si>
  <si>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</si>
  <si>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</si>
  <si>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</si>
  <si>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</si>
  <si>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</si>
  <si>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</si>
  <si>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</si>
  <si>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</si>
  <si>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</si>
  <si>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</si>
  <si>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</si>
  <si>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</si>
  <si>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</si>
  <si>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</si>
  <si>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</si>
  <si>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</si>
  <si>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</si>
  <si>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</si>
  <si>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</si>
  <si>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</si>
  <si>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</si>
  <si>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</si>
  <si>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</si>
  <si>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</si>
  <si>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</si>
  <si>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</si>
  <si>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</si>
  <si>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</si>
  <si>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</si>
  <si>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</si>
  <si>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</si>
  <si>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</si>
  <si>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</si>
  <si>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</si>
  <si>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</si>
  <si>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</si>
  <si>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</si>
  <si>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</si>
  <si>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</si>
  <si>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</si>
  <si>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</si>
  <si>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</si>
  <si>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</si>
  <si>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</si>
  <si>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</si>
  <si>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</si>
  <si>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</si>
  <si>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</si>
  <si>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</si>
  <si>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</si>
  <si>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</si>
  <si>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</si>
  <si>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</si>
  <si>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</si>
  <si>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</si>
  <si>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</si>
  <si>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</si>
  <si>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</si>
  <si>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</si>
  <si>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</si>
  <si>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</si>
  <si>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</si>
  <si>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</si>
  <si>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</si>
  <si>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</si>
  <si>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</si>
  <si>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</si>
  <si>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</si>
  <si>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</si>
  <si>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</si>
  <si>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</si>
  <si>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</si>
  <si>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</si>
  <si>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</si>
  <si>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</si>
  <si>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</si>
  <si>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</si>
  <si>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</si>
  <si>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</si>
  <si>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</si>
  <si>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</si>
  <si>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</si>
  <si>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</si>
  <si>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</si>
  <si>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</si>
  <si>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</si>
  <si>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</si>
  <si>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</si>
  <si>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</si>
  <si>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</si>
  <si>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</si>
  <si>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</si>
  <si>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</si>
  <si>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</si>
  <si>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</si>
  <si>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</si>
  <si>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</si>
  <si>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</si>
  <si>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</si>
  <si>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</si>
  <si>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</si>
  <si>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</si>
  <si>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</si>
  <si>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</si>
  <si>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</si>
  <si>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</si>
  <si>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</si>
  <si>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</si>
  <si>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</si>
  <si>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</si>
  <si>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</si>
  <si>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</si>
  <si>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</si>
  <si>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</si>
  <si>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</si>
  <si>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</si>
  <si>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</si>
  <si>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</si>
  <si>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</si>
  <si>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</si>
  <si>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</si>
  <si>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</si>
  <si>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</si>
  <si>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</si>
  <si>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</si>
  <si>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</si>
  <si>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</si>
  <si>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</si>
  <si>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</si>
  <si>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</si>
  <si>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</si>
  <si>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</si>
  <si>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</si>
  <si>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</si>
  <si>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</si>
  <si>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</si>
  <si>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</si>
  <si>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</si>
  <si>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</si>
  <si>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</si>
  <si>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</si>
  <si>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</si>
  <si>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</si>
  <si>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</si>
  <si>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</si>
  <si>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</si>
  <si>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</si>
  <si>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</si>
  <si>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</si>
  <si>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</si>
  <si>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</si>
  <si>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</si>
  <si>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</si>
  <si>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</si>
  <si>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</si>
  <si>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</si>
  <si>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</si>
  <si>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</si>
  <si>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</si>
  <si>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</si>
  <si>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</si>
  <si>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</si>
  <si>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</si>
  <si>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</si>
  <si>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</si>
  <si>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</si>
  <si>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</si>
  <si>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</si>
  <si>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</si>
  <si>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</si>
  <si>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</si>
  <si>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</si>
  <si>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</si>
  <si>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</si>
  <si>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</si>
  <si>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</si>
  <si>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</si>
  <si>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</si>
  <si>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</si>
  <si>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</si>
  <si>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</si>
  <si>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</si>
  <si>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</si>
  <si>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</si>
  <si>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</si>
  <si>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</si>
  <si>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</si>
  <si>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</si>
  <si>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</si>
  <si>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</si>
  <si>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</si>
  <si>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</si>
  <si>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</si>
  <si>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</si>
  <si>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</si>
  <si>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</si>
  <si>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</si>
  <si>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</si>
  <si>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</si>
  <si>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</si>
  <si>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</si>
  <si>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</si>
  <si>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</si>
  <si>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</si>
  <si>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</si>
  <si>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</si>
  <si>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</si>
  <si>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</si>
  <si>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</si>
  <si>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</si>
  <si>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</si>
  <si>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</si>
  <si>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</si>
  <si>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</si>
  <si>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</si>
  <si>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</si>
  <si>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</si>
  <si>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</si>
  <si>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</si>
  <si>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</si>
  <si>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</si>
  <si>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</si>
  <si>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</si>
  <si>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</si>
  <si>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</si>
  <si>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</si>
  <si>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</si>
  <si>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</si>
  <si>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</si>
  <si>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</si>
  <si>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</si>
  <si>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</si>
  <si>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</si>
  <si>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</si>
  <si>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</si>
  <si>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</si>
  <si>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</si>
  <si>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</si>
  <si>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</si>
  <si>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</si>
  <si>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</si>
  <si>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</si>
  <si>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</si>
  <si>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</si>
  <si>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</si>
  <si>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</si>
  <si>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</si>
  <si>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</si>
  <si>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</si>
  <si>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</si>
  <si>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</si>
  <si>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</si>
  <si>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</si>
  <si>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</si>
  <si>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</si>
  <si>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</si>
  <si>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</si>
  <si>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</si>
  <si>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</si>
  <si>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</si>
  <si>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</si>
  <si>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</si>
  <si>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</si>
  <si>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</si>
  <si>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</si>
  <si>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</si>
  <si>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</si>
  <si>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</si>
  <si>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</si>
  <si>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</si>
  <si>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</si>
  <si>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</si>
  <si>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</si>
  <si>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</si>
  <si>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</si>
  <si>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</si>
  <si>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</si>
  <si>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</si>
  <si>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</si>
  <si>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</si>
  <si>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</si>
  <si>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</si>
  <si>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</si>
  <si>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</si>
  <si>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</si>
  <si>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</si>
  <si>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</si>
  <si>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</si>
  <si>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</si>
  <si>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</si>
  <si>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</si>
  <si>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</si>
  <si>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</si>
  <si>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</si>
  <si>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</si>
  <si>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</si>
  <si>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</si>
  <si>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</si>
  <si>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</si>
  <si>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</si>
  <si>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</si>
  <si>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</si>
  <si>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</si>
  <si>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</si>
  <si>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</si>
  <si>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</si>
  <si>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</si>
  <si>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</si>
  <si>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</si>
  <si>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</si>
  <si>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</si>
  <si>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</si>
  <si>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</si>
  <si>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</si>
  <si>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</si>
  <si>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</si>
  <si>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</si>
  <si>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</si>
  <si>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</si>
  <si>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</si>
  <si>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</si>
  <si>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</si>
  <si>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</si>
  <si>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</si>
  <si>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</si>
  <si>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</si>
  <si>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</si>
  <si>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</si>
  <si>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</si>
  <si>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</si>
  <si>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</si>
  <si>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</si>
  <si>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</si>
  <si>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</si>
  <si>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</si>
  <si>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</si>
  <si>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</si>
  <si>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</si>
  <si>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</si>
  <si>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</si>
  <si>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</si>
  <si>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</si>
  <si>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</si>
  <si>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</si>
  <si>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</si>
  <si>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</si>
  <si>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</si>
  <si>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</si>
  <si>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</si>
  <si>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</si>
  <si>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</si>
  <si>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</si>
  <si>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</si>
  <si>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</si>
  <si>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</si>
  <si>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</si>
  <si>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</si>
  <si>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</si>
  <si>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</si>
  <si>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</si>
  <si>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</si>
  <si>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</si>
  <si>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</si>
  <si>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</si>
  <si>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</si>
  <si>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</si>
  <si>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</si>
  <si>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</si>
  <si>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</si>
  <si>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</si>
  <si>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</si>
  <si>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</si>
  <si>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</si>
  <si>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</si>
  <si>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</si>
  <si>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</si>
  <si>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</si>
  <si>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</si>
  <si>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</si>
  <si>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</si>
  <si>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</si>
  <si>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</si>
  <si>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</si>
  <si>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</si>
  <si>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</si>
  <si>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</si>
  <si>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</si>
  <si>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</si>
  <si>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</si>
  <si>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</si>
  <si>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</si>
  <si>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</si>
  <si>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</si>
  <si>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</si>
  <si>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</si>
  <si>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</si>
  <si>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</si>
  <si>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</si>
  <si>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</si>
  <si>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</si>
  <si>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</si>
  <si>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</si>
  <si>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</si>
  <si>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</si>
  <si>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</si>
  <si>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</si>
  <si>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</si>
  <si>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</si>
  <si>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</si>
  <si>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</si>
  <si>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</si>
  <si>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</si>
  <si>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</si>
  <si>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</si>
  <si>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</si>
  <si>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</si>
  <si>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</si>
  <si>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</si>
  <si>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</si>
  <si>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</si>
  <si>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</si>
  <si>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</si>
  <si>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</si>
  <si>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</si>
  <si>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</si>
  <si>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</si>
  <si>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</si>
  <si>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</si>
  <si>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</si>
  <si>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</si>
  <si>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</si>
  <si>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</si>
  <si>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</si>
  <si>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</si>
  <si>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</si>
  <si>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</si>
  <si>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</si>
  <si>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</si>
  <si>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</si>
  <si>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</si>
  <si>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</si>
  <si>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</si>
  <si>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</si>
  <si>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</si>
  <si>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</si>
  <si>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</si>
  <si>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</si>
  <si>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</si>
  <si>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</si>
  <si>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</si>
  <si>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</si>
  <si>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</si>
  <si>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</si>
  <si>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</si>
  <si>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</si>
  <si>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</si>
  <si>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</si>
  <si>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</si>
  <si>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</si>
  <si>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</si>
  <si>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</si>
  <si>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</si>
  <si>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</si>
  <si>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</si>
  <si>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</si>
  <si>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</si>
  <si>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</si>
  <si>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</si>
  <si>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</si>
  <si>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</si>
  <si>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</si>
  <si>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</si>
  <si>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</si>
  <si>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</si>
  <si>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</si>
  <si>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</si>
  <si>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</si>
  <si>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</si>
  <si>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</si>
  <si>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</si>
  <si>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</si>
  <si>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</si>
  <si>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</si>
  <si>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</si>
  <si>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</si>
  <si>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</si>
  <si>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</si>
  <si>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</si>
  <si>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</si>
  <si>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</si>
  <si>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</si>
  <si>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</si>
  <si>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</si>
  <si>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</si>
  <si>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</si>
  <si>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</si>
  <si>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</si>
  <si>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</si>
  <si>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</si>
  <si>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</si>
  <si>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</si>
  <si>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</si>
  <si>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</si>
  <si>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</si>
  <si>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</si>
  <si>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</si>
  <si>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</si>
  <si>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</si>
  <si>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</si>
  <si>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</si>
  <si>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</si>
  <si>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</si>
  <si>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</si>
  <si>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</si>
  <si>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</si>
  <si>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</si>
  <si>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</si>
  <si>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</si>
  <si>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</si>
  <si>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</si>
  <si>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</si>
  <si>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</si>
  <si>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</si>
  <si>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</si>
  <si>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</si>
  <si>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</si>
  <si>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</si>
  <si>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</si>
  <si>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</si>
  <si>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</si>
  <si>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</si>
  <si>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</si>
  <si>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</si>
  <si>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</si>
  <si>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</si>
  <si>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</si>
  <si>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</si>
  <si>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</si>
  <si>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</si>
  <si>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</si>
  <si>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</si>
  <si>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</si>
  <si>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</si>
  <si>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</si>
  <si>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</si>
  <si>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</si>
  <si>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</si>
  <si>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</si>
  <si>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</si>
  <si>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</si>
  <si>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</si>
  <si>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</si>
  <si>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</si>
  <si>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</si>
  <si>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</si>
  <si>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</si>
  <si>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</si>
  <si>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</si>
  <si>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</si>
  <si>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</si>
  <si>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</si>
  <si>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</si>
  <si>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</si>
  <si>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</si>
  <si>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</si>
  <si>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</si>
  <si>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</si>
  <si>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</si>
  <si>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</si>
  <si>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</si>
  <si>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</si>
  <si>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</si>
  <si>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</si>
  <si>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</si>
  <si>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</si>
  <si>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</si>
  <si>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</si>
  <si>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</si>
  <si>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</si>
  <si>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</si>
  <si>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</si>
  <si>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</si>
  <si>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</si>
  <si>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</si>
  <si>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</si>
  <si>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</si>
  <si>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</si>
  <si>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</si>
  <si>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</si>
  <si>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</si>
  <si>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</si>
  <si>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</si>
  <si>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</si>
  <si>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</si>
  <si>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</si>
  <si>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</si>
  <si>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</si>
  <si>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</si>
  <si>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</si>
  <si>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</si>
  <si>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</si>
  <si>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</si>
  <si>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</si>
  <si>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</si>
  <si>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</si>
  <si>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</si>
  <si>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</si>
  <si>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</si>
  <si>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</si>
  <si>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</si>
  <si>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</si>
  <si>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</si>
  <si>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</si>
  <si>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</si>
  <si>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</si>
  <si>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</si>
  <si>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</si>
  <si>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</si>
  <si>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</si>
  <si>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</si>
  <si>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</si>
  <si>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</si>
  <si>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</si>
  <si>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</si>
  <si>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</si>
  <si>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</si>
  <si>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</si>
  <si>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</si>
  <si>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</si>
  <si>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</si>
  <si>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</si>
  <si>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</si>
  <si>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</si>
  <si>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</si>
  <si>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</si>
  <si>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</si>
  <si>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</si>
  <si>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</si>
  <si>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</si>
  <si>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</si>
  <si>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</si>
  <si>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</si>
  <si>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</si>
  <si>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</si>
  <si>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</si>
  <si>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</si>
  <si>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</si>
  <si>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</si>
  <si>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</si>
  <si>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</si>
  <si>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</si>
  <si>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</si>
  <si>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</si>
  <si>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</si>
  <si>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</si>
  <si>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</si>
  <si>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</si>
  <si>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</si>
  <si>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</si>
  <si>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</si>
  <si>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</si>
  <si>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</si>
  <si>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</si>
  <si>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</si>
  <si>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</si>
  <si>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</si>
  <si>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</si>
  <si>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</si>
  <si>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</si>
  <si>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</si>
  <si>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</si>
  <si>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</si>
  <si>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</si>
  <si>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</si>
  <si>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</si>
  <si>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</si>
  <si>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</si>
  <si>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</si>
  <si>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</si>
  <si>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</si>
  <si>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</si>
  <si>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</si>
  <si>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</si>
  <si>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</si>
  <si>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</si>
  <si>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</si>
  <si>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</si>
  <si>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</si>
  <si>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</si>
  <si>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</si>
  <si>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</si>
  <si>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</si>
  <si>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</si>
  <si>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</si>
  <si>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</si>
  <si>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</si>
  <si>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</si>
  <si>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</si>
  <si>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</si>
  <si>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</si>
  <si>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</si>
  <si>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</si>
  <si>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</si>
  <si>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</si>
  <si>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</si>
  <si>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</si>
  <si>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</si>
  <si>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</si>
  <si>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</si>
  <si>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</si>
  <si>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</si>
  <si>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</si>
  <si>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</si>
  <si>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</si>
  <si>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</si>
  <si>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</si>
  <si>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</si>
  <si>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</si>
  <si>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</si>
  <si>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</si>
  <si>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</si>
  <si>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</si>
  <si>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</si>
  <si>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</si>
  <si>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</si>
  <si>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</si>
  <si>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</si>
  <si>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</si>
  <si>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</si>
  <si>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</si>
  <si>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</si>
  <si>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</si>
  <si>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</si>
  <si>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</si>
  <si>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</si>
  <si>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</si>
  <si>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</si>
  <si>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</si>
  <si>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</si>
  <si>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</si>
  <si>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</si>
  <si>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</si>
  <si>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</si>
  <si>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</si>
  <si>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</si>
  <si>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</si>
  <si>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</si>
  <si>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</si>
  <si>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</si>
  <si>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</si>
  <si>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</si>
  <si>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</si>
  <si>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</si>
  <si>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</si>
  <si>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</si>
  <si>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</si>
  <si>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</si>
  <si>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</si>
  <si>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</si>
  <si>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</si>
  <si>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</si>
  <si>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</si>
  <si>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</si>
  <si>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</si>
  <si>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</si>
  <si>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</si>
  <si>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</si>
  <si>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</si>
  <si>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</si>
  <si>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</si>
  <si>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</si>
  <si>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</si>
  <si>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</si>
  <si>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</si>
  <si>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</si>
  <si>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</si>
  <si>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</si>
  <si>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</si>
  <si>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</si>
  <si>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</si>
  <si>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</si>
  <si>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</si>
  <si>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</si>
  <si>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</si>
  <si>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</si>
  <si>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</si>
  <si>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</si>
  <si>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</si>
  <si>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</si>
  <si>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</si>
  <si>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</si>
  <si>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</si>
  <si>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</si>
  <si>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</si>
  <si>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</si>
  <si>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</si>
  <si>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</si>
  <si>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</si>
  <si>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</si>
  <si>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</si>
  <si>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</si>
  <si>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</si>
  <si>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</si>
  <si>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</si>
  <si>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</si>
  <si>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</si>
  <si>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</si>
  <si>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</si>
  <si>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</si>
  <si>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</si>
  <si>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</si>
  <si>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</si>
  <si>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</si>
  <si>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</si>
  <si>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</si>
  <si>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</si>
  <si>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</si>
  <si>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</si>
  <si>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</si>
  <si>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</si>
  <si>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</si>
  <si>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</si>
  <si>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</si>
  <si>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</si>
  <si>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</si>
  <si>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</si>
  <si>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</si>
  <si>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</si>
  <si>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</si>
  <si>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</si>
  <si>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</si>
  <si>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</si>
  <si>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</si>
  <si>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</si>
  <si>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</si>
  <si>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</si>
  <si>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</si>
  <si>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</si>
  <si>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</si>
  <si>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</si>
  <si>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</si>
  <si>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</si>
  <si>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</si>
  <si>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</si>
  <si>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</si>
  <si>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</si>
  <si>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</si>
  <si>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</si>
  <si>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</si>
  <si>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</si>
  <si>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</si>
  <si>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</si>
  <si>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</si>
  <si>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</si>
  <si>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</si>
  <si>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</si>
  <si>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</si>
  <si>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</si>
  <si>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</si>
  <si>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</si>
  <si>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</si>
  <si>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</si>
  <si>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</si>
  <si>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</si>
  <si>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</si>
  <si>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</si>
  <si>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</si>
  <si>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</si>
  <si>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</si>
  <si>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</si>
  <si>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</si>
  <si>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</si>
  <si>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</si>
  <si>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</si>
  <si>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</si>
  <si>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</si>
  <si>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</si>
  <si>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</si>
  <si>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</si>
  <si>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</si>
  <si>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</si>
  <si>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</si>
  <si>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</si>
  <si>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</si>
  <si>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</si>
  <si>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</si>
  <si>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</si>
  <si>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</si>
  <si>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</si>
  <si>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</si>
  <si>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</si>
  <si>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</si>
  <si>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</si>
  <si>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</si>
  <si>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</si>
  <si>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</si>
  <si>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</si>
  <si>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</si>
  <si>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</si>
  <si>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</si>
  <si>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</si>
  <si>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</si>
  <si>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</si>
  <si>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</si>
  <si>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</si>
  <si>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</si>
  <si>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</si>
  <si>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</si>
  <si>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</si>
  <si>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</si>
  <si>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</si>
  <si>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</si>
  <si>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</si>
  <si>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</si>
  <si>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</si>
  <si>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</si>
  <si>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</si>
  <si>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</si>
  <si>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</si>
  <si>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</si>
  <si>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</si>
  <si>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</si>
  <si>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</si>
  <si>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</si>
  <si>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</si>
  <si>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</si>
  <si>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</si>
  <si>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</si>
  <si>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</si>
  <si>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</si>
  <si>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</si>
  <si>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</si>
  <si>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</si>
  <si>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</si>
  <si>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</si>
  <si>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</si>
  <si>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</si>
  <si>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</si>
  <si>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</si>
  <si>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</si>
  <si>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</si>
  <si>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</si>
  <si>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</si>
  <si>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</si>
  <si>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</si>
  <si>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</si>
  <si>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</si>
  <si>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</si>
  <si>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</si>
  <si>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</si>
  <si>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</si>
  <si>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</si>
  <si>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</si>
  <si>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</si>
  <si>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</si>
  <si>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</si>
  <si>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</si>
  <si>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</si>
  <si>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</si>
  <si>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</si>
  <si>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</si>
  <si>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</si>
  <si>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</si>
  <si>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</si>
  <si>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</si>
  <si>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</si>
  <si>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</si>
  <si>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</si>
  <si>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</si>
  <si>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</si>
  <si>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</si>
  <si>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</si>
  <si>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</si>
  <si>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</si>
  <si>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</si>
  <si>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</si>
  <si>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</si>
  <si>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</si>
  <si>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</si>
  <si>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</si>
  <si>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</si>
  <si>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</si>
  <si>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</si>
  <si>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</si>
  <si>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</si>
  <si>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</si>
  <si>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</si>
  <si>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</si>
  <si>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</si>
  <si>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</si>
  <si>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</si>
  <si>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</si>
  <si>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</si>
  <si>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</si>
  <si>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</si>
  <si>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</si>
  <si>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</si>
  <si>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</si>
  <si>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</si>
  <si>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</si>
  <si>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</si>
  <si>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</si>
  <si>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</si>
  <si>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</si>
  <si>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</si>
  <si>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</si>
  <si>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</si>
  <si>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</si>
  <si>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</si>
  <si>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</si>
  <si>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</si>
  <si>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</si>
  <si>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</si>
  <si>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</si>
  <si>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</si>
  <si>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</si>
  <si>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</si>
  <si>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</si>
  <si>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</si>
  <si>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</si>
  <si>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</si>
  <si>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</si>
  <si>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</si>
  <si>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</si>
  <si>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</si>
  <si>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</si>
  <si>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</si>
  <si>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</si>
  <si>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</si>
  <si>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</si>
  <si>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</si>
  <si>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</si>
  <si>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</si>
  <si>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</si>
  <si>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</si>
  <si>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</si>
  <si>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</si>
  <si>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</si>
  <si>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</si>
  <si>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</si>
  <si>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</si>
  <si>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</si>
  <si>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</si>
  <si>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</si>
  <si>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</si>
  <si>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</si>
  <si>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</si>
  <si>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</si>
  <si>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</si>
  <si>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</si>
  <si>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</si>
  <si>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</si>
  <si>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</si>
  <si>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</si>
  <si>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</si>
  <si>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</si>
  <si>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</si>
  <si>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</si>
  <si>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</si>
  <si>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</si>
  <si>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</si>
  <si>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</si>
  <si>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</si>
  <si>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</si>
  <si>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</si>
  <si>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</si>
  <si>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</si>
  <si>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</si>
  <si>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</si>
  <si>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</si>
  <si>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</si>
  <si>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</si>
  <si>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</si>
  <si>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</si>
  <si>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</si>
  <si>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</si>
  <si>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</si>
  <si>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</si>
  <si>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</si>
  <si>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</si>
  <si>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</si>
  <si>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</si>
  <si>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</si>
  <si>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</si>
  <si>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</si>
  <si>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</si>
  <si>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</si>
  <si>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</si>
  <si>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</si>
  <si>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</si>
  <si>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</si>
  <si>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</si>
  <si>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</si>
  <si>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</si>
  <si>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</si>
  <si>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</si>
  <si>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</si>
  <si>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</si>
  <si>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</si>
  <si>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</si>
  <si>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</si>
  <si>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</si>
  <si>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</si>
  <si>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</si>
  <si>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</si>
  <si>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</si>
  <si>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</si>
  <si>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</si>
  <si>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</si>
  <si>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</si>
  <si>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</si>
  <si>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</si>
  <si>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</si>
  <si>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</si>
  <si>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</si>
  <si>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</si>
  <si>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</si>
  <si>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</si>
  <si>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</si>
  <si>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</si>
  <si>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</si>
  <si>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</si>
  <si>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</si>
  <si>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</si>
  <si>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</si>
  <si>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</si>
  <si>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</si>
  <si>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</si>
  <si>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</si>
  <si>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</si>
  <si>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</si>
  <si>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</si>
  <si>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</si>
  <si>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</si>
  <si>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</si>
  <si>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</si>
  <si>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</si>
  <si>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</si>
  <si>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</si>
  <si>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</si>
  <si>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</si>
  <si>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</si>
  <si>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</si>
  <si>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</si>
  <si>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</si>
  <si>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</si>
  <si>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</si>
  <si>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</si>
  <si>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</si>
  <si>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</si>
  <si>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</si>
  <si>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</si>
  <si>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</si>
  <si>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</si>
  <si>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</si>
  <si>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</si>
  <si>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</si>
  <si>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</si>
  <si>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</si>
  <si>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</si>
  <si>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</si>
  <si>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</si>
  <si>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</si>
  <si>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</si>
  <si>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</si>
  <si>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</si>
  <si>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</si>
  <si>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</si>
  <si>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</si>
  <si>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</si>
  <si>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</si>
  <si>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</si>
  <si>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</si>
  <si>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</si>
  <si>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</si>
  <si>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</si>
  <si>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</si>
  <si>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</si>
  <si>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</si>
  <si>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</si>
  <si>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</si>
  <si>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</si>
  <si>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</si>
  <si>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</si>
  <si>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</si>
  <si>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</si>
  <si>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</si>
  <si>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</si>
  <si>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</si>
  <si>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</si>
  <si>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</si>
  <si>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</si>
  <si>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</si>
  <si>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</si>
  <si>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</si>
  <si>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</si>
  <si>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</si>
  <si>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</si>
  <si>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</si>
  <si>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</si>
  <si>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</si>
  <si>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</si>
  <si>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</si>
  <si>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</si>
  <si>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</si>
  <si>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</si>
  <si>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</si>
  <si>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</si>
  <si>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</si>
  <si>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</si>
  <si>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</si>
  <si>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</si>
  <si>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</si>
  <si>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</si>
  <si>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</si>
  <si>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</si>
  <si>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</si>
  <si>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</si>
  <si>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</si>
  <si>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</si>
  <si>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</si>
  <si>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</si>
  <si>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</si>
  <si>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</si>
  <si>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</si>
  <si>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</si>
  <si>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</si>
  <si>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</si>
  <si>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</si>
  <si>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</si>
  <si>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</si>
  <si>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</si>
  <si>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</si>
  <si>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</si>
  <si>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</si>
  <si>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</si>
  <si>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</si>
  <si>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</si>
  <si>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</si>
  <si>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</si>
  <si>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</si>
  <si>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</si>
  <si>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</si>
  <si>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</si>
  <si>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</si>
  <si>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</si>
  <si>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</si>
  <si>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</si>
  <si>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</si>
  <si>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</si>
  <si>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</si>
  <si>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</si>
  <si>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</si>
  <si>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</si>
  <si>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</si>
  <si>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</si>
  <si>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</si>
  <si>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</si>
  <si>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</si>
  <si>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</si>
  <si>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</si>
  <si>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</si>
  <si>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</si>
  <si>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</si>
  <si>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</si>
  <si>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</si>
  <si>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</si>
  <si>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</si>
  <si>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</si>
  <si>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</si>
  <si>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</si>
  <si>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</si>
  <si>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</si>
  <si>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</si>
  <si>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</si>
  <si>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</si>
  <si>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</si>
  <si>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</si>
  <si>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</si>
  <si>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</si>
  <si>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</si>
  <si>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</si>
  <si>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</si>
  <si>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</si>
  <si>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</si>
  <si>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</si>
  <si>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</si>
  <si>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</si>
  <si>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</si>
  <si>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</si>
  <si>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</si>
  <si>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</si>
  <si>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</si>
  <si>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</si>
  <si>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</si>
  <si>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</si>
  <si>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</si>
  <si>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</si>
  <si>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</si>
  <si>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</si>
  <si>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</si>
  <si>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</si>
  <si>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</si>
  <si>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</si>
  <si>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</si>
  <si>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</si>
  <si>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</si>
  <si>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</si>
  <si>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</si>
  <si>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</si>
  <si>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</si>
  <si>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</si>
  <si>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</si>
  <si>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</si>
  <si>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</si>
  <si>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</si>
  <si>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</si>
  <si>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</si>
  <si>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</si>
  <si>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</si>
  <si>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</si>
  <si>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</si>
  <si>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</si>
  <si>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</si>
  <si>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</si>
  <si>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</si>
  <si>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</si>
  <si>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</si>
  <si>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</si>
  <si>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</si>
  <si>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</si>
  <si>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</si>
  <si>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</si>
  <si>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</si>
  <si>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</si>
  <si>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</si>
  <si>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</si>
  <si>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</si>
  <si>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</si>
  <si>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</si>
  <si>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</si>
  <si>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</si>
  <si>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</si>
  <si>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</si>
  <si>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</si>
  <si>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</si>
  <si>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</si>
  <si>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</si>
  <si>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</si>
  <si>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</si>
  <si>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</si>
  <si>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</si>
  <si>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</si>
  <si>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</si>
  <si>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</si>
  <si>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</si>
  <si>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</si>
  <si>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</si>
  <si>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</si>
  <si>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</si>
  <si>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</si>
  <si>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</si>
  <si>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</si>
  <si>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</si>
  <si>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</si>
  <si>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</si>
  <si>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</si>
  <si>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</si>
  <si>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</si>
  <si>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</si>
  <si>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</si>
  <si>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</si>
  <si>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</si>
  <si>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</si>
  <si>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</si>
  <si>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</si>
  <si>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</si>
  <si>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</si>
  <si>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</si>
  <si>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</si>
  <si>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</si>
  <si>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</si>
  <si>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</si>
  <si>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</si>
  <si>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</si>
  <si>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</si>
  <si>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</si>
  <si>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</si>
  <si>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</si>
  <si>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</si>
  <si>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</si>
  <si>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</si>
  <si>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</si>
  <si>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</si>
  <si>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</si>
  <si>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</si>
  <si>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</si>
  <si>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</si>
  <si>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</si>
  <si>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</si>
  <si>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</si>
  <si>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</si>
  <si>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</si>
  <si>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</si>
  <si>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</si>
  <si>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</si>
  <si>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</si>
  <si>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</si>
  <si>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</si>
  <si>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</si>
  <si>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</si>
  <si>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</si>
  <si>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</si>
  <si>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</si>
  <si>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</si>
  <si>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</si>
  <si>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</si>
  <si>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</si>
  <si>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</si>
  <si>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</si>
  <si>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</si>
  <si>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</si>
  <si>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</si>
  <si>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</si>
  <si>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</si>
  <si>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</si>
  <si>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</si>
  <si>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</si>
  <si>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</si>
  <si>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</si>
  <si>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</si>
  <si>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</si>
  <si>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</si>
  <si>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</si>
  <si>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</si>
  <si>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</si>
  <si>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</si>
  <si>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</si>
  <si>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</si>
  <si>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</si>
  <si>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</si>
  <si>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</si>
  <si>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</si>
  <si>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</si>
  <si>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</si>
  <si>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</si>
  <si>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</si>
  <si>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</si>
  <si>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</si>
  <si>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</si>
  <si>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</si>
  <si>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</si>
  <si>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</si>
  <si>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</si>
  <si>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</si>
  <si>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</si>
  <si>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</si>
  <si>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</si>
  <si>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</si>
  <si>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</si>
  <si>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</si>
  <si>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</si>
  <si>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</si>
  <si>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</si>
  <si>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</si>
  <si>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</si>
  <si>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</si>
  <si>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</si>
  <si>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</si>
  <si>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</si>
  <si>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</si>
  <si>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</si>
  <si>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</si>
  <si>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</si>
  <si>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</si>
  <si>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</si>
  <si>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</si>
  <si>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</si>
  <si>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</si>
  <si>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</si>
  <si>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</si>
  <si>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</si>
  <si>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</si>
  <si>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</si>
  <si>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</si>
  <si>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</si>
  <si>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</si>
  <si>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</si>
  <si>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</si>
  <si>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</si>
  <si>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</si>
  <si>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</si>
  <si>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</si>
  <si>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</si>
  <si>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</si>
  <si>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</si>
  <si>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</si>
  <si>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</si>
  <si>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</si>
  <si>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</si>
  <si>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</si>
  <si>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</si>
  <si>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</si>
  <si>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</si>
  <si>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</si>
  <si>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</si>
  <si>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</si>
  <si>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</si>
  <si>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</si>
  <si>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</si>
  <si>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</si>
  <si>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</si>
  <si>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</si>
  <si>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</si>
  <si>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</si>
  <si>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</si>
  <si>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</si>
  <si>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</si>
  <si>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</si>
  <si>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</si>
  <si>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</si>
  <si>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</si>
  <si>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</si>
  <si>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</si>
  <si>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</si>
  <si>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</si>
  <si>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</si>
  <si>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</si>
  <si>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</si>
  <si>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</si>
  <si>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</si>
  <si>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</si>
  <si>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</si>
  <si>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</si>
  <si>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</si>
  <si>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</si>
  <si>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</si>
  <si>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</si>
  <si>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</si>
  <si>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</si>
  <si>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</si>
  <si>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</si>
  <si>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</si>
  <si>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</si>
  <si>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</si>
  <si>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</si>
  <si>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</si>
  <si>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</si>
  <si>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</si>
  <si>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</si>
  <si>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</si>
  <si>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</si>
  <si>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</si>
  <si>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</si>
  <si>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</si>
  <si>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</si>
  <si>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</si>
  <si>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</si>
  <si>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</si>
  <si>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</si>
  <si>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</si>
  <si>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</si>
  <si>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</si>
  <si>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</si>
  <si>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</si>
  <si>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</si>
  <si>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</si>
  <si>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</si>
  <si>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</si>
  <si>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</si>
  <si>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</si>
  <si>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</si>
  <si>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</si>
  <si>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</si>
  <si>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</si>
  <si>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</si>
  <si>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</si>
  <si>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</si>
  <si>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</si>
  <si>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</si>
  <si>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</si>
  <si>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</si>
  <si>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</si>
  <si>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</si>
  <si>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</si>
  <si>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</si>
  <si>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</si>
  <si>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</si>
  <si>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</si>
  <si>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</si>
  <si>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</si>
  <si>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</si>
  <si>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</si>
  <si>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</si>
  <si>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</si>
  <si>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</si>
  <si>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</si>
  <si>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</si>
  <si>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</si>
  <si>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</si>
  <si>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</si>
  <si>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</si>
  <si>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</si>
  <si>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</si>
  <si>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</si>
  <si>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</si>
  <si>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</si>
  <si>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</si>
  <si>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</si>
  <si>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</si>
  <si>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</si>
  <si>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</si>
  <si>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</si>
  <si>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</si>
  <si>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</si>
  <si>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</si>
  <si>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</si>
  <si>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</si>
  <si>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</si>
  <si>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</si>
  <si>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</si>
  <si>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</si>
  <si>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</si>
  <si>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</si>
  <si>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</si>
  <si>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</si>
  <si>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</si>
  <si>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</si>
  <si>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</si>
  <si>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</si>
  <si>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</si>
  <si>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</si>
  <si>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</si>
  <si>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</si>
  <si>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</si>
  <si>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</si>
  <si>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</si>
  <si>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</si>
  <si>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</si>
  <si>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</si>
  <si>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</si>
  <si>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</si>
  <si>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</si>
  <si>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</si>
  <si>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</si>
  <si>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</si>
  <si>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</si>
  <si>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</si>
  <si>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</si>
  <si>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</si>
  <si>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</si>
  <si>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</si>
  <si>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</si>
  <si>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</si>
  <si>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</si>
  <si>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</si>
  <si>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</si>
  <si>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</si>
  <si>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</si>
  <si>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</si>
  <si>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</si>
  <si>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</si>
  <si>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</si>
  <si>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</si>
  <si>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</si>
  <si>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</si>
  <si>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</si>
  <si>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</si>
  <si>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</si>
  <si>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</si>
  <si>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</si>
  <si>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</si>
  <si>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</si>
  <si>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</si>
  <si>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</si>
  <si>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</si>
  <si>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</si>
  <si>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</si>
  <si>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</si>
  <si>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</si>
  <si>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</si>
  <si>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</si>
  <si>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</si>
  <si>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</si>
  <si>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</si>
  <si>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</si>
  <si>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</si>
  <si>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</si>
  <si>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</si>
  <si>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</si>
  <si>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</si>
  <si>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</si>
  <si>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</si>
  <si>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</si>
  <si>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</si>
  <si>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</si>
  <si>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</si>
  <si>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</si>
  <si>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</si>
  <si>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</si>
  <si>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</si>
  <si>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</si>
  <si>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</si>
  <si>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</si>
  <si>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</si>
  <si>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</si>
  <si>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</si>
  <si>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</si>
  <si>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</si>
  <si>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</si>
  <si>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</si>
  <si>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</si>
  <si>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</si>
  <si>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</si>
  <si>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</si>
  <si>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</si>
  <si>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</si>
  <si>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</si>
  <si>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</si>
  <si>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</si>
  <si>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</si>
  <si>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</si>
  <si>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</si>
  <si>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</si>
  <si>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</si>
  <si>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</si>
  <si>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</si>
  <si>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</si>
  <si>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</si>
  <si>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</si>
  <si>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</si>
  <si>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</si>
  <si>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</si>
  <si>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</si>
  <si>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</si>
  <si>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</si>
  <si>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</si>
  <si>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</si>
  <si>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</si>
  <si>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</si>
  <si>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</si>
  <si>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</si>
  <si>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</si>
  <si>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</si>
  <si>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</si>
  <si>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</si>
  <si>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</si>
  <si>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</si>
  <si>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</si>
  <si>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</si>
  <si>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</si>
  <si>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</si>
  <si>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</si>
  <si>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</si>
  <si>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</si>
  <si>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</si>
  <si>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</si>
  <si>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</si>
  <si>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</si>
  <si>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</si>
  <si>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</si>
  <si>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</si>
  <si>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</si>
  <si>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</si>
  <si>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</si>
  <si>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</si>
  <si>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</si>
  <si>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</si>
  <si>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</si>
  <si>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</si>
  <si>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</si>
  <si>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</si>
  <si>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</si>
  <si>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</si>
  <si>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</si>
  <si>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</si>
  <si>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</si>
  <si>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</si>
  <si>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</si>
  <si>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</si>
  <si>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</si>
  <si>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</si>
  <si>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</si>
  <si>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</si>
  <si>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</si>
  <si>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</si>
  <si>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</si>
  <si>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</si>
  <si>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</si>
  <si>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</si>
  <si>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</si>
  <si>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</si>
  <si>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</si>
  <si>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</si>
  <si>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</si>
  <si>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</si>
  <si>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</si>
  <si>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</si>
  <si>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</si>
  <si>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</si>
  <si>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</si>
  <si>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</si>
  <si>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</si>
  <si>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</si>
  <si>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</si>
  <si>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</si>
  <si>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</si>
  <si>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</si>
  <si>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</si>
  <si>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</si>
  <si>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</si>
  <si>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</si>
  <si>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</si>
  <si>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</si>
  <si>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</si>
  <si>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</si>
  <si>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</si>
  <si>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</si>
  <si>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</si>
  <si>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</si>
  <si>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</si>
  <si>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</si>
  <si>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</si>
  <si>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</si>
  <si>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</si>
  <si>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</si>
  <si>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</si>
  <si>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</si>
  <si>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</si>
  <si>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</si>
  <si>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</si>
  <si>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</si>
  <si>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</si>
  <si>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</si>
  <si>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</si>
  <si>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</si>
  <si>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</si>
  <si>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</si>
  <si>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</si>
  <si>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</si>
  <si>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</si>
  <si>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</si>
  <si>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</si>
  <si>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</si>
  <si>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</si>
  <si>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</si>
  <si>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</si>
  <si>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</si>
  <si>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</si>
  <si>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</si>
  <si>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</si>
  <si>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</si>
  <si>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</si>
  <si>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</si>
  <si>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</si>
  <si>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</si>
  <si>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</si>
  <si>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</si>
  <si>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</si>
  <si>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</si>
  <si>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</si>
  <si>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</si>
  <si>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</si>
  <si>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</si>
  <si>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</si>
  <si>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</si>
  <si>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</si>
  <si>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</si>
  <si>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</si>
  <si>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</si>
  <si>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</si>
  <si>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</si>
  <si>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</si>
  <si>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</si>
  <si>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</si>
  <si>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</si>
  <si>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</si>
  <si>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</si>
  <si>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</si>
  <si>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</si>
  <si>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</si>
  <si>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</si>
  <si>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</si>
  <si>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</si>
  <si>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</si>
  <si>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</si>
  <si>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</si>
  <si>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</si>
  <si>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</si>
  <si>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</si>
  <si>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</si>
  <si>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</si>
  <si>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</si>
  <si>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</si>
  <si>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</si>
  <si>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</si>
  <si>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</si>
  <si>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</si>
  <si>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</si>
  <si>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</si>
  <si>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</si>
  <si>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</si>
  <si>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</si>
  <si>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</si>
  <si>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</si>
  <si>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</si>
  <si>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</si>
  <si>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</si>
  <si>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</si>
  <si>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</si>
  <si>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</si>
  <si>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</si>
  <si>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</si>
  <si>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</si>
  <si>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</si>
  <si>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</si>
  <si>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</si>
  <si>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</si>
  <si>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</si>
  <si>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</si>
  <si>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</si>
  <si>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</si>
  <si>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</si>
  <si>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</si>
  <si>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</si>
  <si>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</si>
  <si>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</si>
  <si>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</si>
  <si>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</si>
  <si>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</si>
  <si>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</si>
  <si>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</si>
  <si>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</si>
  <si>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</si>
  <si>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</si>
  <si>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</si>
  <si>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</si>
  <si>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</si>
  <si>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</si>
  <si>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</si>
  <si>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</si>
  <si>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</si>
  <si>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</si>
  <si>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</si>
  <si>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</si>
  <si>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</si>
  <si>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</si>
  <si>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</si>
  <si>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</si>
  <si>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</si>
  <si>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</si>
  <si>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</si>
  <si>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</si>
  <si>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</si>
  <si>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</si>
  <si>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</si>
  <si>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</si>
  <si>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</si>
  <si>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</si>
  <si>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</si>
  <si>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</si>
  <si>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</si>
  <si>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</si>
  <si>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</si>
  <si>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</si>
  <si>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</si>
  <si>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</si>
  <si>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</si>
  <si>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</si>
  <si>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</si>
  <si>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</si>
  <si>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</si>
  <si>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</si>
  <si>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</si>
  <si>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</si>
  <si>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</si>
  <si>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</si>
  <si>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</si>
  <si>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</si>
  <si>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</si>
  <si>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</si>
  <si>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</si>
  <si>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</si>
  <si>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</si>
  <si>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</si>
  <si>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</si>
  <si>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</si>
  <si>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</si>
  <si>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</si>
  <si>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</si>
  <si>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</si>
  <si>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</si>
  <si>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</si>
  <si>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</si>
  <si>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</si>
  <si>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</si>
  <si>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</si>
  <si>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</si>
  <si>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</si>
  <si>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</si>
  <si>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</si>
  <si>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</si>
  <si>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</si>
  <si>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</si>
  <si>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</si>
  <si>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</si>
  <si>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</si>
  <si>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</si>
  <si>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</si>
  <si>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</si>
  <si>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</si>
  <si>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</si>
  <si>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</si>
  <si>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</si>
  <si>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</si>
  <si>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</si>
  <si>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</si>
  <si>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</si>
  <si>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</si>
  <si>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</si>
  <si>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</si>
  <si>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</si>
  <si>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</si>
  <si>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</si>
  <si>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</si>
  <si>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</si>
  <si>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</si>
  <si>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</si>
  <si>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</si>
  <si>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</si>
  <si>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</si>
  <si>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</si>
  <si>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</si>
  <si>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</si>
  <si>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</si>
  <si>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</si>
  <si>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</si>
  <si>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</si>
  <si>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</si>
  <si>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</si>
  <si>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</si>
  <si>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</si>
  <si>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</si>
  <si>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</si>
  <si>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</si>
  <si>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</si>
  <si>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</si>
  <si>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</si>
  <si>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</si>
  <si>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</si>
  <si>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</si>
  <si>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</si>
  <si>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</si>
  <si>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</si>
  <si>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</si>
  <si>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</si>
  <si>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</si>
  <si>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</si>
  <si>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</si>
  <si>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</si>
  <si>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</si>
  <si>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</si>
  <si>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</si>
  <si>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</si>
  <si>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</si>
  <si>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</si>
  <si>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</si>
  <si>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</si>
  <si>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</si>
  <si>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</si>
  <si>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</si>
  <si>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</si>
  <si>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</si>
  <si>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</si>
  <si>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</si>
  <si>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</si>
  <si>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</si>
  <si>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</si>
  <si>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</si>
  <si>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</si>
  <si>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</si>
  <si>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</si>
  <si>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</si>
  <si>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</si>
  <si>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</si>
  <si>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</si>
  <si>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</si>
  <si>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</si>
  <si>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</si>
  <si>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</si>
  <si>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</si>
  <si>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</si>
  <si>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</si>
  <si>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</si>
  <si>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</si>
  <si>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</si>
  <si>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</si>
  <si>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</si>
  <si>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</si>
  <si>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</si>
  <si>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</si>
  <si>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</si>
  <si>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</si>
  <si>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</si>
  <si>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</si>
  <si>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</si>
  <si>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</si>
  <si>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</si>
  <si>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</si>
  <si>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</si>
  <si>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</si>
  <si>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</si>
  <si>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</si>
  <si>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</si>
  <si>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</si>
  <si>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</si>
  <si>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</si>
  <si>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</si>
  <si>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</si>
  <si>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</si>
  <si>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</si>
  <si>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</si>
  <si>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</si>
  <si>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</si>
  <si>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</si>
  <si>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</si>
  <si>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</si>
  <si>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</si>
  <si>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</si>
  <si>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</si>
  <si>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</si>
  <si>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</si>
  <si>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</si>
  <si>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</si>
  <si>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</si>
  <si>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</si>
  <si>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</si>
  <si>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</si>
  <si>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</si>
  <si>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</si>
  <si>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</si>
  <si>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</si>
  <si>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</si>
  <si>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</si>
  <si>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</si>
  <si>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</si>
  <si>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</si>
  <si>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</si>
  <si>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</si>
  <si>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</si>
  <si>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</si>
  <si>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</si>
  <si>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</si>
  <si>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</si>
  <si>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</si>
  <si>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</si>
  <si>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</si>
  <si>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</si>
  <si>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</si>
  <si>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</si>
  <si>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</si>
  <si>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</si>
  <si>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</si>
  <si>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</si>
  <si>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</si>
  <si>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</si>
  <si>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</si>
  <si>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</si>
  <si>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</si>
  <si>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</si>
  <si>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</si>
  <si>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</si>
  <si>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</si>
  <si>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</si>
  <si>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</si>
  <si>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</si>
  <si>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</si>
  <si>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</si>
  <si>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</si>
  <si>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</si>
  <si>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</si>
  <si>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</si>
  <si>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</si>
  <si>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</si>
  <si>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</si>
  <si>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</si>
  <si>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</si>
  <si>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</si>
  <si>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</si>
  <si>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</si>
  <si>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</si>
  <si>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</si>
  <si>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</si>
  <si>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</si>
  <si>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</si>
  <si>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</si>
  <si>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</si>
  <si>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</si>
  <si>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</si>
  <si>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</si>
  <si>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</si>
  <si>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</si>
  <si>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</si>
  <si>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</si>
  <si>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</si>
  <si>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</si>
  <si>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</si>
  <si>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</si>
  <si>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</si>
  <si>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</si>
  <si>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</si>
  <si>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</si>
  <si>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</si>
  <si>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</si>
  <si>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</si>
  <si>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</si>
  <si>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</si>
  <si>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</si>
  <si>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</si>
  <si>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</si>
  <si>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</si>
  <si>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</si>
  <si>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</si>
  <si>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</si>
  <si>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</si>
  <si>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</si>
  <si>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</si>
  <si>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</si>
  <si>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</si>
  <si>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</si>
  <si>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</si>
  <si>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</si>
  <si>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</si>
  <si>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</si>
  <si>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</si>
  <si>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</si>
  <si>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</si>
  <si>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</si>
  <si>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</si>
  <si>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</si>
  <si>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</si>
  <si>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</si>
  <si>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</si>
  <si>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</si>
  <si>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</si>
  <si>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</si>
  <si>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</si>
  <si>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</si>
  <si>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</si>
  <si>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</si>
  <si>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</si>
  <si>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</si>
  <si>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</si>
  <si>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</si>
  <si>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</si>
  <si>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</si>
  <si>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</si>
  <si>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</si>
  <si>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</si>
  <si>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</si>
  <si>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</si>
  <si>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</si>
  <si>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</si>
  <si>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</si>
  <si>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</si>
  <si>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</si>
  <si>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</si>
  <si>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</si>
  <si>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</si>
  <si>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</si>
  <si>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</si>
  <si>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</si>
  <si>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</si>
  <si>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</si>
  <si>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</si>
  <si>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</si>
  <si>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</si>
  <si>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</si>
  <si>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</si>
  <si>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</si>
  <si>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</si>
  <si>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</si>
  <si>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</si>
  <si>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</si>
  <si>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</si>
  <si>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</si>
  <si>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</si>
  <si>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</si>
  <si>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</si>
  <si>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</si>
  <si>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</si>
  <si>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</si>
  <si>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</si>
  <si>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</si>
  <si>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</si>
  <si>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</si>
  <si>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</si>
  <si>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</si>
  <si>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</si>
  <si>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</si>
  <si>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</si>
  <si>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</si>
  <si>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</si>
  <si>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</si>
  <si>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</si>
  <si>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</si>
  <si>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</si>
  <si>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</si>
  <si>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</si>
  <si>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</si>
  <si>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</si>
  <si>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</si>
  <si>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</si>
  <si>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</si>
  <si>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</si>
  <si>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</si>
  <si>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</si>
  <si>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</si>
  <si>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</si>
  <si>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</si>
  <si>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</si>
  <si>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</si>
  <si>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</si>
  <si>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</si>
  <si>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</si>
  <si>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</si>
  <si>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</si>
  <si>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</si>
  <si>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</si>
  <si>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</si>
  <si>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</si>
  <si>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</si>
  <si>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</si>
  <si>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</si>
  <si>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</si>
  <si>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</si>
  <si>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</si>
  <si>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</si>
  <si>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</si>
  <si>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</si>
  <si>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</si>
  <si>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</si>
  <si>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</si>
  <si>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</si>
  <si>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</si>
  <si>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</si>
  <si>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</si>
  <si>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</si>
  <si>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</si>
  <si>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</si>
  <si>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</si>
  <si>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</si>
  <si>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</si>
  <si>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</si>
  <si>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</si>
  <si>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</si>
  <si>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</si>
  <si>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</si>
  <si>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</si>
  <si>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</si>
  <si>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</si>
  <si>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</si>
  <si>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</si>
  <si>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</si>
  <si>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</si>
  <si>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</si>
  <si>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</si>
  <si>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</si>
  <si>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</si>
  <si>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</si>
  <si>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</si>
  <si>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</si>
  <si>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</si>
  <si>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</si>
  <si>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</si>
  <si>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</si>
  <si>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</si>
  <si>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</si>
  <si>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</si>
  <si>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</si>
  <si>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</si>
  <si>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</si>
  <si>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</si>
  <si>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</si>
  <si>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</si>
  <si>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</si>
  <si>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</si>
  <si>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</si>
  <si>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</si>
  <si>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</si>
  <si>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</si>
  <si>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</si>
  <si>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</si>
  <si>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</si>
  <si>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</si>
  <si>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</si>
  <si>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</si>
  <si>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</si>
  <si>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</si>
  <si>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</si>
  <si>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</si>
  <si>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</si>
  <si>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</si>
  <si>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</si>
  <si>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</si>
  <si>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</si>
  <si>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</si>
  <si>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</si>
  <si>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</si>
  <si>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</si>
  <si>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</si>
  <si>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</si>
  <si>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</si>
  <si>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</si>
  <si>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</si>
  <si>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</si>
  <si>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</si>
  <si>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</si>
  <si>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</si>
  <si>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</si>
  <si>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</si>
  <si>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</si>
  <si>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</si>
  <si>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</si>
  <si>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</si>
  <si>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</si>
  <si>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</si>
  <si>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</si>
  <si>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</si>
  <si>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</si>
  <si>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</si>
  <si>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</si>
  <si>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</si>
  <si>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</si>
  <si>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</si>
  <si>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</si>
  <si>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</si>
  <si>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</si>
  <si>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</si>
  <si>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</si>
  <si>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</si>
  <si>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</si>
  <si>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</si>
  <si>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</si>
  <si>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</si>
  <si>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</si>
  <si>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</si>
  <si>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</si>
  <si>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</si>
  <si>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</si>
  <si>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</si>
  <si>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</si>
  <si>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</si>
  <si>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</si>
  <si>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</si>
  <si>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</si>
  <si>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</si>
  <si>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</si>
  <si>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</si>
  <si>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</si>
  <si>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</si>
  <si>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</si>
  <si>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</si>
  <si>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</si>
  <si>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</si>
  <si>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</si>
  <si>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</si>
  <si>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</si>
  <si>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</si>
  <si>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</si>
  <si>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</si>
  <si>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</si>
  <si>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</si>
  <si>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</si>
  <si>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</si>
  <si>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</si>
  <si>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</si>
  <si>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</si>
  <si>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</si>
  <si>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</si>
  <si>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</si>
  <si>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</si>
  <si>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</si>
  <si>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</si>
  <si>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</si>
  <si>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</si>
  <si>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</si>
  <si>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</si>
  <si>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</si>
  <si>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</si>
  <si>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</si>
  <si>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</si>
  <si>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</si>
  <si>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</si>
  <si>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</si>
  <si>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</si>
  <si>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</si>
  <si>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</si>
  <si>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</si>
  <si>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</si>
  <si>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</si>
  <si>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</si>
  <si>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</si>
  <si>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</si>
  <si>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</si>
  <si>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</si>
  <si>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</si>
  <si>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</si>
  <si>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</si>
  <si>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</si>
  <si>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</si>
  <si>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</si>
  <si>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</si>
  <si>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</si>
  <si>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</si>
  <si>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</si>
  <si>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</si>
  <si>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</si>
  <si>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</si>
  <si>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</si>
  <si>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</si>
  <si>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</si>
  <si>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</si>
  <si>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</si>
  <si>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</si>
  <si>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</si>
  <si>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</si>
  <si>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</si>
  <si>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</si>
  <si>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</si>
  <si>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</si>
  <si>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</si>
  <si>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</si>
  <si>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</si>
  <si>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</si>
  <si>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</si>
  <si>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</si>
  <si>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</si>
  <si>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</si>
  <si>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</si>
  <si>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</si>
  <si>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</si>
  <si>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</si>
  <si>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</si>
  <si>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</si>
  <si>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</si>
  <si>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</si>
  <si>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</si>
  <si>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</si>
  <si>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</si>
  <si>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</si>
  <si>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</si>
  <si>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</si>
  <si>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</si>
  <si>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</si>
  <si>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</si>
  <si>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</si>
  <si>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</si>
  <si>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</si>
  <si>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</si>
  <si>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</si>
  <si>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</si>
  <si>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</si>
  <si>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</si>
  <si>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</si>
  <si>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</si>
  <si>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</si>
  <si>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</si>
  <si>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</si>
  <si>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</si>
  <si>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</si>
  <si>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</si>
  <si>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</si>
  <si>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</si>
  <si>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</si>
  <si>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</si>
  <si>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</si>
  <si>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</si>
  <si>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</si>
  <si>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</si>
  <si>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</si>
  <si>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</si>
  <si>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</si>
  <si>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</si>
  <si>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</si>
  <si>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</si>
  <si>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</si>
  <si>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</si>
  <si>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</si>
  <si>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</si>
  <si>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</si>
  <si>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</si>
  <si>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</si>
  <si>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</si>
  <si>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</si>
  <si>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</si>
  <si>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</si>
  <si>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</si>
  <si>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</si>
  <si>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</si>
  <si>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</si>
  <si>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</si>
  <si>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</si>
  <si>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</si>
  <si>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</si>
  <si>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</si>
  <si>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</si>
  <si>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</si>
  <si>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</si>
  <si>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</si>
  <si>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</si>
  <si>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</si>
  <si>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</si>
  <si>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</si>
  <si>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</si>
  <si>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</si>
  <si>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</si>
  <si>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</si>
  <si>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</si>
  <si>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</si>
  <si>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</si>
  <si>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</si>
  <si>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</si>
  <si>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</si>
  <si>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</si>
  <si>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</si>
  <si>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</si>
  <si>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</si>
  <si>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</si>
  <si>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</si>
  <si>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</si>
  <si>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</si>
  <si>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</si>
  <si>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</si>
  <si>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</si>
  <si>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</si>
  <si>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</si>
  <si>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</si>
  <si>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</si>
  <si>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</si>
  <si>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</si>
  <si>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</si>
  <si>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</si>
  <si>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</si>
  <si>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</si>
  <si>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</si>
  <si>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</si>
  <si>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</si>
  <si>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</si>
  <si>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</si>
  <si>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</si>
  <si>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</si>
  <si>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</si>
  <si>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</si>
  <si>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</si>
  <si>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</si>
  <si>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</si>
  <si>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</si>
  <si>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</si>
  <si>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</si>
  <si>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</si>
  <si>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</si>
  <si>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</si>
  <si>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</si>
  <si>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</si>
  <si>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</si>
  <si>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</si>
  <si>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</si>
  <si>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</si>
  <si>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</si>
  <si>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</si>
  <si>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</si>
  <si>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</si>
  <si>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</si>
  <si>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</si>
  <si>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</si>
  <si>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</si>
  <si>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</si>
  <si>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</si>
  <si>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</si>
  <si>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</si>
  <si>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</si>
  <si>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</si>
  <si>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</si>
  <si>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</si>
  <si>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</si>
  <si>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</si>
  <si>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</si>
  <si>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</si>
  <si>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</si>
  <si>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</si>
  <si>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</si>
  <si>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</si>
  <si>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</si>
  <si>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</si>
  <si>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</si>
  <si>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</si>
  <si>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</si>
  <si>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</si>
  <si>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</si>
  <si>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</si>
  <si>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</si>
  <si>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</si>
  <si>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</si>
  <si>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</si>
  <si>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</si>
  <si>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</si>
  <si>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</si>
  <si>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</si>
  <si>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</si>
  <si>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</si>
  <si>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</si>
  <si>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</si>
  <si>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</si>
  <si>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</si>
  <si>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</si>
  <si>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</si>
  <si>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</si>
  <si>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</si>
  <si>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</si>
  <si>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</si>
  <si>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</si>
  <si>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</si>
  <si>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</si>
  <si>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</si>
  <si>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</si>
  <si>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</si>
  <si>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</si>
  <si>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</si>
  <si>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</si>
  <si>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</si>
  <si>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</si>
  <si>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</si>
  <si>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</si>
  <si>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</si>
  <si>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</si>
  <si>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</si>
  <si>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</si>
  <si>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</si>
  <si>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</si>
  <si>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</si>
  <si>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</si>
  <si>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</si>
  <si>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</si>
  <si>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</si>
  <si>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</si>
  <si>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</si>
  <si>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</si>
  <si>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</si>
  <si>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</si>
  <si>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</si>
  <si>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</si>
  <si>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</si>
  <si>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</si>
  <si>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</si>
  <si>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</si>
  <si>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</si>
  <si>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</si>
  <si>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</si>
  <si>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</si>
  <si>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</si>
  <si>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</si>
  <si>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</si>
  <si>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</si>
  <si>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</si>
  <si>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</si>
  <si>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</si>
  <si>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</si>
  <si>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</si>
  <si>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</si>
  <si>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</si>
  <si>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</si>
  <si>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</si>
  <si>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</si>
  <si>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</si>
  <si>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</si>
  <si>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</si>
  <si>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</si>
  <si>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</si>
  <si>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</si>
  <si>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</si>
  <si>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</si>
  <si>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</si>
  <si>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</si>
  <si>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</si>
  <si>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</si>
  <si>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</si>
  <si>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</si>
  <si>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</si>
  <si>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</si>
  <si>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</si>
  <si>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</si>
  <si>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</si>
  <si>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</si>
  <si>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</si>
  <si>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</si>
  <si>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</si>
  <si>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</si>
  <si>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</si>
  <si>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</si>
  <si>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</si>
  <si>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</si>
  <si>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</si>
  <si>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</si>
  <si>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</si>
  <si>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</si>
  <si>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</si>
  <si>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</si>
  <si>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</si>
  <si>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</si>
  <si>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</si>
  <si>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</si>
  <si>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</si>
  <si>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</si>
  <si>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</si>
  <si>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</si>
  <si>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</si>
  <si>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</si>
  <si>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</si>
  <si>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</si>
  <si>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</si>
  <si>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</si>
  <si>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</si>
  <si>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</si>
  <si>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</si>
  <si>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</si>
  <si>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</si>
  <si>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</si>
  <si>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</si>
  <si>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</si>
  <si>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</si>
  <si>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</si>
  <si>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</si>
  <si>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</si>
  <si>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</si>
  <si>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</si>
  <si>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</si>
  <si>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</si>
  <si>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</si>
  <si>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</si>
  <si>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</si>
  <si>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</si>
  <si>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</si>
  <si>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</si>
  <si>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</si>
  <si>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</si>
  <si>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</si>
  <si>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</si>
  <si>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</si>
  <si>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</si>
  <si>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</si>
  <si>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</si>
  <si>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</si>
  <si>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</si>
  <si>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</si>
  <si>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</si>
  <si>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</si>
  <si>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</si>
  <si>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</si>
  <si>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</si>
  <si>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</si>
  <si>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</si>
  <si>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</si>
  <si>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</si>
  <si>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</si>
  <si>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</si>
  <si>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</si>
  <si>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</si>
  <si>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</si>
  <si>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</si>
  <si>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</si>
  <si>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</si>
  <si>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</si>
  <si>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</si>
  <si>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</si>
  <si>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</si>
  <si>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</si>
  <si>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</si>
  <si>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</si>
  <si>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</si>
  <si>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</si>
  <si>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</si>
  <si>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</si>
  <si>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</si>
  <si>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</si>
  <si>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</si>
  <si>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</si>
  <si>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</si>
  <si>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</si>
  <si>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</si>
  <si>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</si>
  <si>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</si>
  <si>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</si>
  <si>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</si>
  <si>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</si>
  <si>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</si>
  <si>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</si>
  <si>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</si>
  <si>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</si>
  <si>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</si>
  <si>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</si>
  <si>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</si>
  <si>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</si>
  <si>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</si>
  <si>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</si>
  <si>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</si>
  <si>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</si>
  <si>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</si>
  <si>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</si>
  <si>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</si>
  <si>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</si>
  <si>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</si>
  <si>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</si>
  <si>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</si>
  <si>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</si>
  <si>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</si>
  <si>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</si>
  <si>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</si>
  <si>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</si>
  <si>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</si>
  <si>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</si>
  <si>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</si>
  <si>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</si>
  <si>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</si>
  <si>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</si>
  <si>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</si>
  <si>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</si>
  <si>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</si>
  <si>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</si>
  <si>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</si>
  <si>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</si>
  <si>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</si>
  <si>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</si>
  <si>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</si>
  <si>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</si>
  <si>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</si>
  <si>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</si>
  <si>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</si>
  <si>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</si>
  <si>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</si>
  <si>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</si>
  <si>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</si>
  <si>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</si>
  <si>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</si>
  <si>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</si>
  <si>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</si>
  <si>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</si>
  <si>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</si>
  <si>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</si>
  <si>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</si>
  <si>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</si>
  <si>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</si>
  <si>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</si>
  <si>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</si>
  <si>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</si>
  <si>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</si>
  <si>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</si>
  <si>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</si>
  <si>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</si>
  <si>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</si>
  <si>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</si>
  <si>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</si>
  <si>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</si>
  <si>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</si>
  <si>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</si>
  <si>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</si>
  <si>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</si>
  <si>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</si>
  <si>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</si>
  <si>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</si>
  <si>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</si>
  <si>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</si>
  <si>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</si>
  <si>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</si>
  <si>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</si>
  <si>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</si>
  <si>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</si>
  <si>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</si>
  <si>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</si>
  <si>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</si>
  <si>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</si>
  <si>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</si>
  <si>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</si>
  <si>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</si>
  <si>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</si>
  <si>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</si>
  <si>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</si>
  <si>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</si>
  <si>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</si>
  <si>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</si>
  <si>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</si>
  <si>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</si>
  <si>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</si>
  <si>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</si>
  <si>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</si>
  <si>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</si>
  <si>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</si>
  <si>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</si>
  <si>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</si>
  <si>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</si>
  <si>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</si>
  <si>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</si>
  <si>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</si>
  <si>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</si>
  <si>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</si>
  <si>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</si>
  <si>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</si>
  <si>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</si>
  <si>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</si>
  <si>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</si>
  <si>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</si>
  <si>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</si>
  <si>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</si>
  <si>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</si>
  <si>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</si>
  <si>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</si>
  <si>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</si>
  <si>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</si>
  <si>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</si>
  <si>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</si>
  <si>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</si>
  <si>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</si>
  <si>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</si>
  <si>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</si>
  <si>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</si>
  <si>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</si>
  <si>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</si>
  <si>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</si>
  <si>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</si>
  <si>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</si>
  <si>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</si>
  <si>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</si>
  <si>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</si>
  <si>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</si>
  <si>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</si>
  <si>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</si>
  <si>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</si>
  <si>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</si>
  <si>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</si>
  <si>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</si>
  <si>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</si>
  <si>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</si>
  <si>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</si>
  <si>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</si>
  <si>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</si>
  <si>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</si>
  <si>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</si>
  <si>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</si>
  <si>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</si>
  <si>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</si>
  <si>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</si>
  <si>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</si>
  <si>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</si>
  <si>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</si>
  <si>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</si>
  <si>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</si>
  <si>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</si>
  <si>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</si>
  <si>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</si>
  <si>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</si>
  <si>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</si>
  <si>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</si>
  <si>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</si>
  <si>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</si>
  <si>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</si>
  <si>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</si>
  <si>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</si>
  <si>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</si>
  <si>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</si>
  <si>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</si>
  <si>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</si>
  <si>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</si>
  <si>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</si>
  <si>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</si>
  <si>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</si>
  <si>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</si>
  <si>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</si>
  <si>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</si>
  <si>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</si>
  <si>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</si>
  <si>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</si>
  <si>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</si>
  <si>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</si>
  <si>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</si>
  <si>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</si>
  <si>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</si>
  <si>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</si>
  <si>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</si>
  <si>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</si>
  <si>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</si>
  <si>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</si>
  <si>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</si>
  <si>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</si>
  <si>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</si>
  <si>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</si>
  <si>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</si>
  <si>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</si>
  <si>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</si>
  <si>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</si>
  <si>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</si>
  <si>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</si>
  <si>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</si>
  <si>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</si>
  <si>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</si>
  <si>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</si>
  <si>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</si>
  <si>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</si>
  <si>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</si>
  <si>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</si>
  <si>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</si>
  <si>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</si>
  <si>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</si>
  <si>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</si>
  <si>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</si>
  <si>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</si>
  <si>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</si>
  <si>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</si>
  <si>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</si>
  <si>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</si>
  <si>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</si>
  <si>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</si>
  <si>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</si>
  <si>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</si>
  <si>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</si>
  <si>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</si>
  <si>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</si>
  <si>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</si>
  <si>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</si>
  <si>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</si>
  <si>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</si>
  <si>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</si>
  <si>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</si>
  <si>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</si>
  <si>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</si>
  <si>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</si>
  <si>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</si>
  <si>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</si>
  <si>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</si>
  <si>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</si>
  <si>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</si>
  <si>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</si>
  <si>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</si>
  <si>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</si>
  <si>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</si>
  <si>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</si>
  <si>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</si>
  <si>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</si>
  <si>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</si>
  <si>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</si>
  <si>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</si>
  <si>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</si>
  <si>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</si>
  <si>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</si>
  <si>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</si>
  <si>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</si>
  <si>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</si>
  <si>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</si>
  <si>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</si>
  <si>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</si>
  <si>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</si>
  <si>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</si>
  <si>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</si>
  <si>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</si>
  <si>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</si>
  <si>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</si>
  <si>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</si>
  <si>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</si>
  <si>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</si>
  <si>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</si>
  <si>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</si>
  <si>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</si>
  <si>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</si>
  <si>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</si>
  <si>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</si>
  <si>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</si>
  <si>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</si>
  <si>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</si>
  <si>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</si>
  <si>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</si>
  <si>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</si>
  <si>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</si>
  <si>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</si>
  <si>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</si>
  <si>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</si>
  <si>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</si>
  <si>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</si>
  <si>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</si>
  <si>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</si>
  <si>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</si>
  <si>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</si>
  <si>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</si>
  <si>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</si>
  <si>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</si>
  <si>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</si>
  <si>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</si>
  <si>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</si>
  <si>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</si>
  <si>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</si>
  <si>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</si>
  <si>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</si>
  <si>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</si>
  <si>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</si>
  <si>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</si>
  <si>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</si>
  <si>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</si>
  <si>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</si>
  <si>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</si>
  <si>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</si>
  <si>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</si>
  <si>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</si>
  <si>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</si>
  <si>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</si>
  <si>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</si>
  <si>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</si>
  <si>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</si>
  <si>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</si>
  <si>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</si>
  <si>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</si>
  <si>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</si>
  <si>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</si>
  <si>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</si>
  <si>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</si>
  <si>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</si>
  <si>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</si>
  <si>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</si>
  <si>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</si>
  <si>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</si>
  <si>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</si>
  <si>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</si>
  <si>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</si>
  <si>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</si>
  <si>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</si>
  <si>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</si>
  <si>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</si>
  <si>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</si>
  <si>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</si>
  <si>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</si>
  <si>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</si>
  <si>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</si>
  <si>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</si>
  <si>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</si>
  <si>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</si>
  <si>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</si>
  <si>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</si>
  <si>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</si>
  <si>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</si>
  <si>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</si>
  <si>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</si>
  <si>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</si>
  <si>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</si>
  <si>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</si>
  <si>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</si>
  <si>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</si>
  <si>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</si>
  <si>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</si>
  <si>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</si>
  <si>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</si>
  <si>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</si>
  <si>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</si>
  <si>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</si>
  <si>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</si>
  <si>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</si>
  <si>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</si>
  <si>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</si>
  <si>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</si>
  <si>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</si>
  <si>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</si>
  <si>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</si>
  <si>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</si>
  <si>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</si>
  <si>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</si>
  <si>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</si>
  <si>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</si>
  <si>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</si>
  <si>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</si>
  <si>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</si>
  <si>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</si>
  <si>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</si>
  <si>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</si>
  <si>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</si>
  <si>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</si>
  <si>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</si>
  <si>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</si>
  <si>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</si>
  <si>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</si>
  <si>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</si>
  <si>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</si>
  <si>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</si>
  <si>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</si>
  <si>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</si>
  <si>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</si>
  <si>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</si>
  <si>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</si>
  <si>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</si>
  <si>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</si>
  <si>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</si>
  <si>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</si>
  <si>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</si>
  <si>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</si>
  <si>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</si>
  <si>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</si>
  <si>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</si>
  <si>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</si>
  <si>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</si>
  <si>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</si>
  <si>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</si>
  <si>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</si>
  <si>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</si>
  <si>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</si>
  <si>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</si>
  <si>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</si>
  <si>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</si>
  <si>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</si>
  <si>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</si>
  <si>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</si>
  <si>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</si>
  <si>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</si>
  <si>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</si>
  <si>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</si>
  <si>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</si>
  <si>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</si>
  <si>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</si>
  <si>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</si>
  <si>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</si>
  <si>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</si>
  <si>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</si>
  <si>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</si>
  <si>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</si>
  <si>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</si>
  <si>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</si>
  <si>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</si>
  <si>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</si>
  <si>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</si>
  <si>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</si>
  <si>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</si>
  <si>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</si>
  <si>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</si>
  <si>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</si>
  <si>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</si>
  <si>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</si>
  <si>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</si>
  <si>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</si>
  <si>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</si>
  <si>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</si>
  <si>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</si>
  <si>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</si>
  <si>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</si>
  <si>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</si>
  <si>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</si>
  <si>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</si>
  <si>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</si>
  <si>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</si>
  <si>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</si>
  <si>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</si>
  <si>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</si>
  <si>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</si>
  <si>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</si>
  <si>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</si>
  <si>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</si>
  <si>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</si>
  <si>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</si>
  <si>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</si>
  <si>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</si>
  <si>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</si>
  <si>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</si>
  <si>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</si>
  <si>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</si>
  <si>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</si>
  <si>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</si>
  <si>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</si>
  <si>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</si>
  <si>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</si>
  <si>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</si>
  <si>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</si>
  <si>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</si>
  <si>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</si>
  <si>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</si>
  <si>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</si>
  <si>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</si>
  <si>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</si>
  <si>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</si>
  <si>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</si>
  <si>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</si>
  <si>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</si>
  <si>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</si>
  <si>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</si>
  <si>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</si>
  <si>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</si>
  <si>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</si>
  <si>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</si>
  <si>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</si>
  <si>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</si>
  <si>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</si>
  <si>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</si>
  <si>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</si>
  <si>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</si>
  <si>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</si>
  <si>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</si>
  <si>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</si>
  <si>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</si>
  <si>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</si>
  <si>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</si>
  <si>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</si>
  <si>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</si>
  <si>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</si>
  <si>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</si>
  <si>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</si>
  <si>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</si>
  <si>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</si>
  <si>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</si>
  <si>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</si>
  <si>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</si>
  <si>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</si>
  <si>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</si>
  <si>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</si>
  <si>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</si>
  <si>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</si>
  <si>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</si>
  <si>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</si>
  <si>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</si>
  <si>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</si>
  <si>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</si>
  <si>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</si>
  <si>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</si>
  <si>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</si>
  <si>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</si>
  <si>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</si>
  <si>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</si>
  <si>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</si>
  <si>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</si>
  <si>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</si>
  <si>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</si>
  <si>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</si>
  <si>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</si>
  <si>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</si>
  <si>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</si>
  <si>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</si>
  <si>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</si>
  <si>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</si>
  <si>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</si>
  <si>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</si>
  <si>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</si>
  <si>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</si>
  <si>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</si>
  <si>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</si>
  <si>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</si>
  <si>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</si>
  <si>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</si>
  <si>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</si>
  <si>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</si>
  <si>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</si>
  <si>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</si>
  <si>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</si>
  <si>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</si>
  <si>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</si>
  <si>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</si>
  <si>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</si>
  <si>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</si>
  <si>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</si>
  <si>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</si>
  <si>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</si>
  <si>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</si>
  <si>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</si>
  <si>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</si>
  <si>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</si>
  <si>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</si>
  <si>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</si>
  <si>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</si>
  <si>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</si>
  <si>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</si>
  <si>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</si>
  <si>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</si>
  <si>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</si>
  <si>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</si>
  <si>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</si>
  <si>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</si>
  <si>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</si>
  <si>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</si>
  <si>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</si>
  <si>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</si>
  <si>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</si>
  <si>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</si>
  <si>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</si>
  <si>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</si>
  <si>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</si>
  <si>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</si>
  <si>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</si>
  <si>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</si>
  <si>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</si>
  <si>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</si>
  <si>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</si>
  <si>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</si>
  <si>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</si>
  <si>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</si>
  <si>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</si>
  <si>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</si>
  <si>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</si>
  <si>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</si>
  <si>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</si>
  <si>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</si>
  <si>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</si>
  <si>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</si>
  <si>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</si>
  <si>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</si>
  <si>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</si>
  <si>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</si>
  <si>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</si>
  <si>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</si>
  <si>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</si>
  <si>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</si>
  <si>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</si>
  <si>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</si>
  <si>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</si>
  <si>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</si>
  <si>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</si>
  <si>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</si>
  <si>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</si>
  <si>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</si>
  <si>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</si>
  <si>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</si>
  <si>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</si>
  <si>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</si>
  <si>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</si>
  <si>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</si>
  <si>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</si>
  <si>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</si>
  <si>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</si>
  <si>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</si>
  <si>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</si>
  <si>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</si>
  <si>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</si>
  <si>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</si>
  <si>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</si>
  <si>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</si>
  <si>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</si>
  <si>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</si>
  <si>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</si>
  <si>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</si>
  <si>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</si>
  <si>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</si>
  <si>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</si>
  <si>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</si>
  <si>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</si>
  <si>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</si>
  <si>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</si>
  <si>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</si>
  <si>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</si>
  <si>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</si>
  <si>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</si>
  <si>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</si>
  <si>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</si>
  <si>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</si>
  <si>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</si>
  <si>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</si>
  <si>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</si>
  <si>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</si>
  <si>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</si>
  <si>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</si>
  <si>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</si>
  <si>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</si>
  <si>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</si>
  <si>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</si>
  <si>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</si>
  <si>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</si>
  <si>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</si>
  <si>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</si>
  <si>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</si>
  <si>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</si>
  <si>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</si>
  <si>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</si>
  <si>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</si>
  <si>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</si>
  <si>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</si>
  <si>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</si>
  <si>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</si>
  <si>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</si>
  <si>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</si>
  <si>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</si>
  <si>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</si>
  <si>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</si>
  <si>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</si>
  <si>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</si>
  <si>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</si>
  <si>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</si>
  <si>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</si>
  <si>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</si>
  <si>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</si>
  <si>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</si>
  <si>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</si>
  <si>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</si>
  <si>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</si>
  <si>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</si>
  <si>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</si>
  <si>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</si>
  <si>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</si>
  <si>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</si>
  <si>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</si>
  <si>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</si>
  <si>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</si>
  <si>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</si>
  <si>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</si>
  <si>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</si>
  <si>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</si>
  <si>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</si>
  <si>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</si>
  <si>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</si>
  <si>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</si>
  <si>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</si>
  <si>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</si>
  <si>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</si>
  <si>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</si>
  <si>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</si>
  <si>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</si>
  <si>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</si>
  <si>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</si>
  <si>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</si>
  <si>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</si>
  <si>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</si>
  <si>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</si>
  <si>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</si>
  <si>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</si>
  <si>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</si>
  <si>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</si>
  <si>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</si>
  <si>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</si>
  <si>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</si>
  <si>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</si>
  <si>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</si>
  <si>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</si>
  <si>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</si>
  <si>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</si>
  <si>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</si>
  <si>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</si>
  <si>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</si>
  <si>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</si>
  <si>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</si>
  <si>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</si>
  <si>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</si>
  <si>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</si>
  <si>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</si>
  <si>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</si>
  <si>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</si>
  <si>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</si>
  <si>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</si>
  <si>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</si>
  <si>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</si>
  <si>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</si>
  <si>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</si>
  <si>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</si>
  <si>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</si>
  <si>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</si>
  <si>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</si>
  <si>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</si>
  <si>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</si>
  <si>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</si>
  <si>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</si>
  <si>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</si>
  <si>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</si>
  <si>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</si>
  <si>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</si>
  <si>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</si>
  <si>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</si>
  <si>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</si>
  <si>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</si>
  <si>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</si>
  <si>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</si>
  <si>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</si>
  <si>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</si>
  <si>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</si>
  <si>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</si>
  <si>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</si>
  <si>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</si>
  <si>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</si>
  <si>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</si>
  <si>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</si>
  <si>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</si>
  <si>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</si>
  <si>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</si>
  <si>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</si>
  <si>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</si>
  <si>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</si>
  <si>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</si>
  <si>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</si>
  <si>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</si>
  <si>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</si>
  <si>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</si>
  <si>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</si>
  <si>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</si>
  <si>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</si>
  <si>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</si>
  <si>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</si>
  <si>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</si>
  <si>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</si>
  <si>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</si>
  <si>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</si>
  <si>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</si>
  <si>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</si>
  <si>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</si>
  <si>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</si>
  <si>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</si>
  <si>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</si>
  <si>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</si>
  <si>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</si>
  <si>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</si>
  <si>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</si>
  <si>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</si>
  <si>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</si>
  <si>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</si>
  <si>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</si>
  <si>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</si>
  <si>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</si>
  <si>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</si>
  <si>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</si>
  <si>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</si>
  <si>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</si>
  <si>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</si>
  <si>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</si>
  <si>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</si>
  <si>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</si>
  <si>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</si>
  <si>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</si>
  <si>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</si>
  <si>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</si>
  <si>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</si>
  <si>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</si>
  <si>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</si>
  <si>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</si>
  <si>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</si>
  <si>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</si>
  <si>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</si>
  <si>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</si>
  <si>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</si>
  <si>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</si>
  <si>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</si>
  <si>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</si>
  <si>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</si>
  <si>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</si>
  <si>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</si>
  <si>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</si>
  <si>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</si>
  <si>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</si>
  <si>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</si>
  <si>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</si>
  <si>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</si>
  <si>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</si>
  <si>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</si>
  <si>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</si>
  <si>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</si>
  <si>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</si>
  <si>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</si>
  <si>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</si>
  <si>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</si>
  <si>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</si>
  <si>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</si>
  <si>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</si>
  <si>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</si>
  <si>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</si>
  <si>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</si>
  <si>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</si>
  <si>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</si>
  <si>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</si>
  <si>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</si>
  <si>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</si>
  <si>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</si>
  <si>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</si>
  <si>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</si>
  <si>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</si>
  <si>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</si>
  <si>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</si>
  <si>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</si>
  <si>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</si>
  <si>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</si>
  <si>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</si>
  <si>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</si>
  <si>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</si>
  <si>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</si>
  <si>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</si>
  <si>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</si>
  <si>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</si>
  <si>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</si>
  <si>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</si>
  <si>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</si>
  <si>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</si>
  <si>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</si>
  <si>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</si>
  <si>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</si>
  <si>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</si>
  <si>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</si>
  <si>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</si>
  <si>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</si>
  <si>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</si>
  <si>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</si>
  <si>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</si>
  <si>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</si>
  <si>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</si>
  <si>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</si>
  <si>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</si>
  <si>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</si>
  <si>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</si>
  <si>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</si>
  <si>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</si>
  <si>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</si>
  <si>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</si>
  <si>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</si>
  <si>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</si>
  <si>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</si>
  <si>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</si>
  <si>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</si>
  <si>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</si>
  <si>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</si>
  <si>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</si>
  <si>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</si>
  <si>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</si>
  <si>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</si>
  <si>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</si>
  <si>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</si>
  <si>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</si>
  <si>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</si>
  <si>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</si>
  <si>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</si>
  <si>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</si>
  <si>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</si>
  <si>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</si>
  <si>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</si>
  <si>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</si>
  <si>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</si>
  <si>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</si>
  <si>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</si>
  <si>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</si>
  <si>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</si>
  <si>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</si>
  <si>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</si>
  <si>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</si>
  <si>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</si>
  <si>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</si>
  <si>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</si>
  <si>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</si>
  <si>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</si>
  <si>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</si>
  <si>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</si>
  <si>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</si>
  <si>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</si>
  <si>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</si>
  <si>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</si>
  <si>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</si>
  <si>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</si>
  <si>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</si>
  <si>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</si>
  <si>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</si>
  <si>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</si>
  <si>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</si>
  <si>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</si>
  <si>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</si>
  <si>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</si>
  <si>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</si>
  <si>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</si>
  <si>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</si>
  <si>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</si>
  <si>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</si>
  <si>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</si>
  <si>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</si>
  <si>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</si>
  <si>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</si>
  <si>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</si>
  <si>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</si>
  <si>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</si>
  <si>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</si>
  <si>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</si>
  <si>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</si>
  <si>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</si>
  <si>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</si>
  <si>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</si>
  <si>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</si>
  <si>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</si>
  <si>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</si>
  <si>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</si>
  <si>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</si>
  <si>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</si>
  <si>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</si>
  <si>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</si>
  <si>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</si>
  <si>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</si>
  <si>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</si>
  <si>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</si>
  <si>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</si>
  <si>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</si>
  <si>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</si>
  <si>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</si>
  <si>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</si>
  <si>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</si>
  <si>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</si>
  <si>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</si>
  <si>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</si>
  <si>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</si>
  <si>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</si>
  <si>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</si>
  <si>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</si>
  <si>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</si>
  <si>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</si>
  <si>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</si>
  <si>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</si>
  <si>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</si>
  <si>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</si>
  <si>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</si>
  <si>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</si>
  <si>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</si>
  <si>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</si>
  <si>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</si>
  <si>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</si>
  <si>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</si>
  <si>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</si>
  <si>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</si>
  <si>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</si>
  <si>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</si>
  <si>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</si>
  <si>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</si>
  <si>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</si>
  <si>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</si>
  <si>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</si>
  <si>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</si>
  <si>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</si>
  <si>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</si>
  <si>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</si>
  <si>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</si>
  <si>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</si>
  <si>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</si>
  <si>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</si>
  <si>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</si>
  <si>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</si>
  <si>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</si>
  <si>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</si>
  <si>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</si>
  <si>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</si>
  <si>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</si>
  <si>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</si>
  <si>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</si>
  <si>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</si>
  <si>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</si>
  <si>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</si>
  <si>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</si>
  <si>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</si>
  <si>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</si>
  <si>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</si>
  <si>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</si>
  <si>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</si>
  <si>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</si>
  <si>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</si>
  <si>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</si>
  <si>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</si>
  <si>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</si>
  <si>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</si>
  <si>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</si>
  <si>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</si>
  <si>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</si>
  <si>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</si>
  <si>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</si>
  <si>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</si>
  <si>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</si>
  <si>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</si>
  <si>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</si>
  <si>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</si>
  <si>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</si>
  <si>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</si>
  <si>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</si>
  <si>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</si>
  <si>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</si>
  <si>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</si>
  <si>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</si>
  <si>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</si>
  <si>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</si>
  <si>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</si>
  <si>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</si>
  <si>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</si>
  <si>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</si>
  <si>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</si>
  <si>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</si>
  <si>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</si>
  <si>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</si>
  <si>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</si>
  <si>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</si>
  <si>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</si>
  <si>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</si>
  <si>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</si>
  <si>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</si>
  <si>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</si>
  <si>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</si>
  <si>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</si>
  <si>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</si>
  <si>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</si>
  <si>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</si>
  <si>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</si>
  <si>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</si>
  <si>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</si>
  <si>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</si>
  <si>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</si>
  <si>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</si>
  <si>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</si>
  <si>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</si>
  <si>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</si>
  <si>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</si>
  <si>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</si>
  <si>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</si>
  <si>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</si>
  <si>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</si>
  <si>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</si>
  <si>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</si>
  <si>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</si>
  <si>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</si>
  <si>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</si>
  <si>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</si>
  <si>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</si>
  <si>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</si>
  <si>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</si>
  <si>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</si>
  <si>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</si>
  <si>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</si>
  <si>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</si>
  <si>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</si>
  <si>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</si>
  <si>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</si>
  <si>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</si>
  <si>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</si>
  <si>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</si>
  <si>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</si>
  <si>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</si>
  <si>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</si>
  <si>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</si>
  <si>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</si>
  <si>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</si>
  <si>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</si>
  <si>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</si>
  <si>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</si>
  <si>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</si>
  <si>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</si>
  <si>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</si>
  <si>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</si>
  <si>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</si>
  <si>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</si>
  <si>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</si>
  <si>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</si>
  <si>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</si>
  <si>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</si>
  <si>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</si>
  <si>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</si>
  <si>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</si>
  <si>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</si>
  <si>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</si>
  <si>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</si>
  <si>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</si>
  <si>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</si>
  <si>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</si>
  <si>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</si>
  <si>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</si>
  <si>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</si>
  <si>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</si>
  <si>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</si>
  <si>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</si>
  <si>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</si>
  <si>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</si>
  <si>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</si>
  <si>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</si>
  <si>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</si>
  <si>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</si>
  <si>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</si>
  <si>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</si>
  <si>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</si>
  <si>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</si>
  <si>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</si>
  <si>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</si>
  <si>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</si>
  <si>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</si>
  <si>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</si>
  <si>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</si>
  <si>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</si>
  <si>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</si>
  <si>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</si>
  <si>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</si>
  <si>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</si>
  <si>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</si>
  <si>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</si>
  <si>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</si>
  <si>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</si>
  <si>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</si>
  <si>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</si>
  <si>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</si>
  <si>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</si>
  <si>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</si>
  <si>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</si>
  <si>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</si>
  <si>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</si>
  <si>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</si>
  <si>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</si>
  <si>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</si>
  <si>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</si>
  <si>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</si>
  <si>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</si>
  <si>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</si>
  <si>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</si>
  <si>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</si>
  <si>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</si>
  <si>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</si>
  <si>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</si>
  <si>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</si>
  <si>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</si>
  <si>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</si>
  <si>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</si>
  <si>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</si>
  <si>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</si>
  <si>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</si>
  <si>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</si>
  <si>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</si>
  <si>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</si>
  <si>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</si>
  <si>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</si>
  <si>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</si>
  <si>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</si>
  <si>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</si>
  <si>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</si>
  <si>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</si>
  <si>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</si>
  <si>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</si>
  <si>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</si>
  <si>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</si>
  <si>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</si>
  <si>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</si>
  <si>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</si>
  <si>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</si>
  <si>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</si>
  <si>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</si>
  <si>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</si>
  <si>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</si>
  <si>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</si>
  <si>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</si>
  <si>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</si>
  <si>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</si>
  <si>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</si>
  <si>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</si>
  <si>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</si>
  <si>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</si>
  <si>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</si>
  <si>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</si>
  <si>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</si>
  <si>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</si>
  <si>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</si>
  <si>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</si>
  <si>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</si>
  <si>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</si>
  <si>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</si>
  <si>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</si>
  <si>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</si>
  <si>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</si>
  <si>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</si>
  <si>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</si>
  <si>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</si>
  <si>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</si>
  <si>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</si>
  <si>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</si>
  <si>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</si>
  <si>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</si>
  <si>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</si>
  <si>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</si>
  <si>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</si>
  <si>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</si>
  <si>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</si>
  <si>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</si>
  <si>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</si>
  <si>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</si>
  <si>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</si>
  <si>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</si>
  <si>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</si>
  <si>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</si>
  <si>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</si>
  <si>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</si>
  <si>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</si>
  <si>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</si>
  <si>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</si>
  <si>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</si>
  <si>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</si>
  <si>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</si>
  <si>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</si>
  <si>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</si>
  <si>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</si>
  <si>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</si>
  <si>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</si>
  <si>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</si>
  <si>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</si>
  <si>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</si>
  <si>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</si>
  <si>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</si>
  <si>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</si>
  <si>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</si>
  <si>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</si>
  <si>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</si>
  <si>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</si>
  <si>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</si>
  <si>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</si>
  <si>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</si>
  <si>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</si>
  <si>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</si>
  <si>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</si>
  <si>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</si>
  <si>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</si>
  <si>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</si>
  <si>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</si>
  <si>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</si>
  <si>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</si>
  <si>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</si>
  <si>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</si>
  <si>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</si>
  <si>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</si>
  <si>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</si>
  <si>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</si>
  <si>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</si>
  <si>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</si>
  <si>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</si>
  <si>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</si>
  <si>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</si>
  <si>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</si>
  <si>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</si>
  <si>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</si>
  <si>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</si>
  <si>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</si>
  <si>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</si>
  <si>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</si>
  <si>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</si>
  <si>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</si>
  <si>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</si>
  <si>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</si>
  <si>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</si>
  <si>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</si>
  <si>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</si>
  <si>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</si>
  <si>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</si>
  <si>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</si>
  <si>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</si>
  <si>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</si>
  <si>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</si>
  <si>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</si>
  <si>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</si>
  <si>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</si>
  <si>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</si>
  <si>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</si>
  <si>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</si>
  <si>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</si>
  <si>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</si>
  <si>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</si>
  <si>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</si>
  <si>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</si>
  <si>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</si>
  <si>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</si>
  <si>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</si>
  <si>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</si>
  <si>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</si>
  <si>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</si>
  <si>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</si>
  <si>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</si>
  <si>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</si>
  <si>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</si>
  <si>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</si>
  <si>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</si>
  <si>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</si>
  <si>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</si>
  <si>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</si>
  <si>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</si>
  <si>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</si>
  <si>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</si>
  <si>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</si>
  <si>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</si>
  <si>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</si>
  <si>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</si>
  <si>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</si>
  <si>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</si>
  <si>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</si>
  <si>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</si>
  <si>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</si>
  <si>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</si>
  <si>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</si>
  <si>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</si>
  <si>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</si>
  <si>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</si>
  <si>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</si>
  <si>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</si>
  <si>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</si>
  <si>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</si>
  <si>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</si>
  <si>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</si>
  <si>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</si>
  <si>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</si>
  <si>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</si>
  <si>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</si>
  <si>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</si>
  <si>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</si>
  <si>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</si>
  <si>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</si>
  <si>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</si>
  <si>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</si>
  <si>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</si>
  <si>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</si>
  <si>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</si>
  <si>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</si>
  <si>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</si>
  <si>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</si>
  <si>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</si>
  <si>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</si>
  <si>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</si>
  <si>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</si>
  <si>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</si>
  <si>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</si>
  <si>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</si>
  <si>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</si>
  <si>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</si>
  <si>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</si>
  <si>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</si>
  <si>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</si>
  <si>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</si>
  <si>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</si>
  <si>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</si>
  <si>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</si>
  <si>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</si>
  <si>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</si>
  <si>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</si>
  <si>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</si>
  <si>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</si>
  <si>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</si>
  <si>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</si>
  <si>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</si>
  <si>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</si>
  <si>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</si>
  <si>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</si>
  <si>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</si>
  <si>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</si>
  <si>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</si>
  <si>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</si>
  <si>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</si>
  <si>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</si>
  <si>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</si>
  <si>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</si>
  <si>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</si>
  <si>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</si>
  <si>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</si>
  <si>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</si>
  <si>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</si>
  <si>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</si>
  <si>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</si>
  <si>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</si>
  <si>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</si>
  <si>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</si>
  <si>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</si>
  <si>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</si>
  <si>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</si>
  <si>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</si>
  <si>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</si>
  <si>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</si>
  <si>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</si>
  <si>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</si>
  <si>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</si>
  <si>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</si>
  <si>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</si>
  <si>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</si>
  <si>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</si>
  <si>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</si>
  <si>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</si>
  <si>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</si>
  <si>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</si>
  <si>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</si>
  <si>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</si>
  <si>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</si>
  <si>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</si>
  <si>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</si>
  <si>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</si>
  <si>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</si>
  <si>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</si>
  <si>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</si>
  <si>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</si>
  <si>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</si>
  <si>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</si>
  <si>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</si>
  <si>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</si>
  <si>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</si>
  <si>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</si>
  <si>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</si>
  <si>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</si>
  <si>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</si>
  <si>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</si>
  <si>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</si>
  <si>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</si>
  <si>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</si>
  <si>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</si>
  <si>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</si>
  <si>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</si>
  <si>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</si>
  <si>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</si>
  <si>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</si>
  <si>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</si>
  <si>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</si>
  <si>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</si>
  <si>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</si>
  <si>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</si>
  <si>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</si>
  <si>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</si>
  <si>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</si>
  <si>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</si>
  <si>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</si>
  <si>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</si>
  <si>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</si>
  <si>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</si>
  <si>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</si>
  <si>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</si>
  <si>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</si>
  <si>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</si>
  <si>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</si>
  <si>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</si>
  <si>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</si>
  <si>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</si>
  <si>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</si>
  <si>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</si>
  <si>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</si>
  <si>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</si>
  <si>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</si>
  <si>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</si>
  <si>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</si>
  <si>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</si>
  <si>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</si>
  <si>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</si>
  <si>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</si>
  <si>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</si>
  <si>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</si>
  <si>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</si>
  <si>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</si>
  <si>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</si>
  <si>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</si>
  <si>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</si>
  <si>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</si>
  <si>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</si>
  <si>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</si>
  <si>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</si>
  <si>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</si>
  <si>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</si>
  <si>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</si>
  <si>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</si>
  <si>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</si>
  <si>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</si>
  <si>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</si>
  <si>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</si>
  <si>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</si>
  <si>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</si>
  <si>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</si>
  <si>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</si>
  <si>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</si>
  <si>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</si>
  <si>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</si>
  <si>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</si>
  <si>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</si>
  <si>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</si>
  <si>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</si>
  <si>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</si>
  <si>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</si>
  <si>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</si>
  <si>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</si>
  <si>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</si>
  <si>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</si>
  <si>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</si>
  <si>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</si>
  <si>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</si>
  <si>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</si>
  <si>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</si>
  <si>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</si>
  <si>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</si>
  <si>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</si>
  <si>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</si>
  <si>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</si>
  <si>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</si>
  <si>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</si>
  <si>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</si>
  <si>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</si>
  <si>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</si>
  <si>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</si>
  <si>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</si>
  <si>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</si>
  <si>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</si>
  <si>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</si>
  <si>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</si>
  <si>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</si>
  <si>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</si>
  <si>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</si>
  <si>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</si>
  <si>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</si>
  <si>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</si>
  <si>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</si>
  <si>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</si>
  <si>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</si>
  <si>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</si>
  <si>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</si>
  <si>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</si>
  <si>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</si>
  <si>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</si>
  <si>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</si>
  <si>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</si>
  <si>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</si>
  <si>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</si>
  <si>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</si>
  <si>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</si>
  <si>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</si>
  <si>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</si>
  <si>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</si>
  <si>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</si>
  <si>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</si>
  <si>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</si>
  <si>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</si>
  <si>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</si>
  <si>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</si>
  <si>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</si>
  <si>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</si>
  <si>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</si>
  <si>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</si>
  <si>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</si>
  <si>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</si>
  <si>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</si>
  <si>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</si>
  <si>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</si>
  <si>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</si>
  <si>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</si>
  <si>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</si>
  <si>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</si>
  <si>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</si>
  <si>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</si>
  <si>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</si>
  <si>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</si>
  <si>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</si>
  <si>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</si>
  <si>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</si>
  <si>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</si>
  <si>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</si>
  <si>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</si>
  <si>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</si>
  <si>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</si>
  <si>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</si>
  <si>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</si>
  <si>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</si>
  <si>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</si>
  <si>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</si>
  <si>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</si>
  <si>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</si>
  <si>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</si>
  <si>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</si>
  <si>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</si>
  <si>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</si>
  <si>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</si>
  <si>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</si>
  <si>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</si>
  <si>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</si>
  <si>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</si>
  <si>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</si>
  <si>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</si>
  <si>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</si>
  <si>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</si>
  <si>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</si>
  <si>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</si>
  <si>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</si>
  <si>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</si>
  <si>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</si>
  <si>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</si>
  <si>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</si>
  <si>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</si>
  <si>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</si>
  <si>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</si>
  <si>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</si>
  <si>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</si>
  <si>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</si>
  <si>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</si>
  <si>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</si>
  <si>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</si>
  <si>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</si>
  <si>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</si>
  <si>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</si>
  <si>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</si>
  <si>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</si>
  <si>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</si>
  <si>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</si>
  <si>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</si>
  <si>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</si>
  <si>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</si>
  <si>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</si>
  <si>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</si>
  <si>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</si>
  <si>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</si>
  <si>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</si>
  <si>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</si>
  <si>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</si>
  <si>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</si>
  <si>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</si>
  <si>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</si>
  <si>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</si>
  <si>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</si>
  <si>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</si>
  <si>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</si>
  <si>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</si>
  <si>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</si>
  <si>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</si>
  <si>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</si>
  <si>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</si>
  <si>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</si>
  <si>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</si>
  <si>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</si>
  <si>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</si>
  <si>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</si>
  <si>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</si>
  <si>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</si>
  <si>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</si>
  <si>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</si>
  <si>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</si>
  <si>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</si>
  <si>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</si>
  <si>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</si>
  <si>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</si>
  <si>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</si>
  <si>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</si>
  <si>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</si>
  <si>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</si>
  <si>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</si>
  <si>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</si>
  <si>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</si>
  <si>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</si>
  <si>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</si>
  <si>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</si>
  <si>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</si>
  <si>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</si>
  <si>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</si>
  <si>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</si>
  <si>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</si>
  <si>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</si>
  <si>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</si>
  <si>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</si>
  <si>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</si>
  <si>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</si>
  <si>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</si>
  <si>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</si>
  <si>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</si>
  <si>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</si>
  <si>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</si>
  <si>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</si>
  <si>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</si>
  <si>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</si>
  <si>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</si>
  <si>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</si>
  <si>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</si>
  <si>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</si>
  <si>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</si>
  <si>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</si>
  <si>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</si>
  <si>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</si>
  <si>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</si>
  <si>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</si>
  <si>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</si>
  <si>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</si>
  <si>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</si>
  <si>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</si>
  <si>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</si>
  <si>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</si>
  <si>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</si>
  <si>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</si>
  <si>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</si>
  <si>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</si>
  <si>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</si>
  <si>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</si>
  <si>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</si>
  <si>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</si>
  <si>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</si>
  <si>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</si>
  <si>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</si>
  <si>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</si>
  <si>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</si>
  <si>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</si>
  <si>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</si>
  <si>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</si>
  <si>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</si>
  <si>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</si>
  <si>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</si>
  <si>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</si>
  <si>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</si>
  <si>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</si>
  <si>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</si>
  <si>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</si>
  <si>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</si>
  <si>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</si>
  <si>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</si>
  <si>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</si>
  <si>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</si>
  <si>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</si>
  <si>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</si>
  <si>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</si>
  <si>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</si>
  <si>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</si>
  <si>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</si>
  <si>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</si>
  <si>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</si>
  <si>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</si>
  <si>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</si>
  <si>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</si>
  <si>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</si>
  <si>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</si>
  <si>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</si>
  <si>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</si>
  <si>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</si>
  <si>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</si>
  <si>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</si>
  <si>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</si>
  <si>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</si>
  <si>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</si>
  <si>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</si>
  <si>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</si>
  <si>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</si>
  <si>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</si>
  <si>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</si>
  <si>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</si>
  <si>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</si>
  <si>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</si>
  <si>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</si>
  <si>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</si>
  <si>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</si>
  <si>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</si>
  <si>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</si>
  <si>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</si>
  <si>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</si>
  <si>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</si>
  <si>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</si>
  <si>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</si>
  <si>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</si>
  <si>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</si>
  <si>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</si>
  <si>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</si>
  <si>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</si>
  <si>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</si>
  <si>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</si>
  <si>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</si>
  <si>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</si>
  <si>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</si>
  <si>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</si>
  <si>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</si>
  <si>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</si>
  <si>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</si>
  <si>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</si>
  <si>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</si>
  <si>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</si>
  <si>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</si>
  <si>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</si>
  <si>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</si>
  <si>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</si>
  <si>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</si>
  <si>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</si>
  <si>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</si>
  <si>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</si>
  <si>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</si>
  <si>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</si>
  <si>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</si>
  <si>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</si>
  <si>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</si>
  <si>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</si>
  <si>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</si>
  <si>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</si>
  <si>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</si>
  <si>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</si>
  <si>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</si>
  <si>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</si>
  <si>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</si>
  <si>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</si>
  <si>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</si>
  <si>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</si>
  <si>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</si>
  <si>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</si>
  <si>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</si>
  <si>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</si>
  <si>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</si>
  <si>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</si>
  <si>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</si>
  <si>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</si>
  <si>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</si>
  <si>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</si>
  <si>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</si>
  <si>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</si>
  <si>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</si>
  <si>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</si>
  <si>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</si>
  <si>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</si>
  <si>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</si>
  <si>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</si>
  <si>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</si>
  <si>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</si>
  <si>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</si>
  <si>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</si>
  <si>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</si>
  <si>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</si>
  <si>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</si>
  <si>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</si>
  <si>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</si>
  <si>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</si>
  <si>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</si>
  <si>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</si>
  <si>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</si>
  <si>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</si>
  <si>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</si>
  <si>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</si>
  <si>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</si>
  <si>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</si>
  <si>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</si>
  <si>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</si>
  <si>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</si>
  <si>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</si>
  <si>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</si>
  <si>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</si>
  <si>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</si>
  <si>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</si>
  <si>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</si>
  <si>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</si>
  <si>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</si>
  <si>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</si>
  <si>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</si>
  <si>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</si>
  <si>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</si>
  <si>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</si>
  <si>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</si>
  <si>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</si>
  <si>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</si>
  <si>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</si>
  <si>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</si>
  <si>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</si>
  <si>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</si>
  <si>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</si>
  <si>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</si>
  <si>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</si>
  <si>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</si>
  <si>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</si>
  <si>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</si>
  <si>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</si>
  <si>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</si>
  <si>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</si>
  <si>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</si>
  <si>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</si>
  <si>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</si>
  <si>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</si>
  <si>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</si>
  <si>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</si>
  <si>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</si>
  <si>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</si>
  <si>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</si>
  <si>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</si>
  <si>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</si>
  <si>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</si>
  <si>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</si>
  <si>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</si>
  <si>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</si>
  <si>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</si>
  <si>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</si>
  <si>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</si>
  <si>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</si>
  <si>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</si>
  <si>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</si>
  <si>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</si>
  <si>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</si>
  <si>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</si>
  <si>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</si>
  <si>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</si>
  <si>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</si>
  <si>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</si>
  <si>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</si>
  <si>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</si>
  <si>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</si>
  <si>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</si>
  <si>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</si>
  <si>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</si>
  <si>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</si>
  <si>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</si>
  <si>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</si>
  <si>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</si>
  <si>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</si>
  <si>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</si>
  <si>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</si>
  <si>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</si>
  <si>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</si>
  <si>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</si>
  <si>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</si>
  <si>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</si>
  <si>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</si>
  <si>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</si>
  <si>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</si>
  <si>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</si>
  <si>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</si>
  <si>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</si>
  <si>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</si>
  <si>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</si>
  <si>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</si>
  <si>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</si>
  <si>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</si>
  <si>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</si>
  <si>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</si>
  <si>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</si>
  <si>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</si>
  <si>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</si>
  <si>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</si>
  <si>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</si>
  <si>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</si>
  <si>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</si>
  <si>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</si>
  <si>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</si>
  <si>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</si>
  <si>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</si>
  <si>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</si>
  <si>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</si>
  <si>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</si>
  <si>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</si>
  <si>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</si>
  <si>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</si>
  <si>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</si>
  <si>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</si>
  <si>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</si>
  <si>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</si>
  <si>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</si>
  <si>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</si>
  <si>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</si>
  <si>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</si>
  <si>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</si>
  <si>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</si>
  <si>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</si>
  <si>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</si>
  <si>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</si>
  <si>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</si>
  <si>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</si>
  <si>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</si>
  <si>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</si>
  <si>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</si>
  <si>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</si>
  <si>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</si>
  <si>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</si>
  <si>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</si>
  <si>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</si>
  <si>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</si>
  <si>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</si>
  <si>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</si>
  <si>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</si>
  <si>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</si>
  <si>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</si>
  <si>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</si>
  <si>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</si>
  <si>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</si>
  <si>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</si>
  <si>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</si>
  <si>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</si>
  <si>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</si>
  <si>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</si>
  <si>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</si>
  <si>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</si>
  <si>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</si>
  <si>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</si>
  <si>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</si>
  <si>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</si>
  <si>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</si>
  <si>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</si>
  <si>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</si>
  <si>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</si>
  <si>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</si>
  <si>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</si>
  <si>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</si>
  <si>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</si>
  <si>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</si>
  <si>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</si>
  <si>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</si>
  <si>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</si>
  <si>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</si>
  <si>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</si>
  <si>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</si>
  <si>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</si>
  <si>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</si>
  <si>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</si>
  <si>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</si>
  <si>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</si>
  <si>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</si>
  <si>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</si>
  <si>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</si>
  <si>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</si>
  <si>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</si>
  <si>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</si>
  <si>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</si>
  <si>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</si>
  <si>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</si>
  <si>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</si>
  <si>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</si>
  <si>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</si>
  <si>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</si>
  <si>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</si>
  <si>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</si>
  <si>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</si>
  <si>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</si>
  <si>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</si>
  <si>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</si>
  <si>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</si>
  <si>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</si>
  <si>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</si>
  <si>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</si>
  <si>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</si>
  <si>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</si>
  <si>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</si>
  <si>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</si>
  <si>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</si>
  <si>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</si>
  <si>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</si>
  <si>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</si>
  <si>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</si>
  <si>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</si>
  <si>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</si>
  <si>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</si>
  <si>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</si>
  <si>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</si>
  <si>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</si>
  <si>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</si>
  <si>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</si>
  <si>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</si>
  <si>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</si>
  <si>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</si>
  <si>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</si>
  <si>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</si>
  <si>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</si>
  <si>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</si>
  <si>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</si>
  <si>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</si>
  <si>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</si>
  <si>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</si>
  <si>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</si>
  <si>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</si>
  <si>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</si>
  <si>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</si>
  <si>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</si>
  <si>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</si>
  <si>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</si>
  <si>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</si>
  <si>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</si>
  <si>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</si>
  <si>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</si>
  <si>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</si>
  <si>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</si>
  <si>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</si>
  <si>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</si>
  <si>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</si>
  <si>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</si>
  <si>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</si>
  <si>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</si>
  <si>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</si>
  <si>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</si>
  <si>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</si>
  <si>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</si>
  <si>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</si>
  <si>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</si>
  <si>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</si>
  <si>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</si>
  <si>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</si>
  <si>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</si>
  <si>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</si>
  <si>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</si>
  <si>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</si>
  <si>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</si>
  <si>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</si>
  <si>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</si>
  <si>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</si>
  <si>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</si>
  <si>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</si>
  <si>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</si>
  <si>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</si>
  <si>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</si>
  <si>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</si>
  <si>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</si>
  <si>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</si>
  <si>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</si>
  <si>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</si>
  <si>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</si>
  <si>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</si>
  <si>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</si>
  <si>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</si>
  <si>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</si>
  <si>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</si>
  <si>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</si>
  <si>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</si>
  <si>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</si>
  <si>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</si>
  <si>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</si>
  <si>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</si>
  <si>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</si>
  <si>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</si>
  <si>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</si>
  <si>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</si>
  <si>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</si>
  <si>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</si>
  <si>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</si>
  <si>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</si>
  <si>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</si>
  <si>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</si>
  <si>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</si>
  <si>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</si>
  <si>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</si>
  <si>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</si>
  <si>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</si>
  <si>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</si>
  <si>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</si>
  <si>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</si>
  <si>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</si>
  <si>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</si>
  <si>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</si>
  <si>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</si>
  <si>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</si>
  <si>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</si>
  <si>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</si>
  <si>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</si>
  <si>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</si>
  <si>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</si>
  <si>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</si>
  <si>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</si>
  <si>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</si>
  <si>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</si>
  <si>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</si>
  <si>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</si>
  <si>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</si>
  <si>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</si>
  <si>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</si>
  <si>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</si>
  <si>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</si>
  <si>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</si>
  <si>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</si>
  <si>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</si>
  <si>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</si>
  <si>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</si>
  <si>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</si>
  <si>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</si>
  <si>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</si>
  <si>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</si>
  <si>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</si>
  <si>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</si>
  <si>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</si>
  <si>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</si>
  <si>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</si>
  <si>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</si>
  <si>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</si>
  <si>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</si>
  <si>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</si>
  <si>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</si>
  <si>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</si>
  <si>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</si>
  <si>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</si>
  <si>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</si>
  <si>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</si>
  <si>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</si>
  <si>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</si>
  <si>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</si>
  <si>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</si>
  <si>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</si>
  <si>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</si>
  <si>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</si>
  <si>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</si>
  <si>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</si>
  <si>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</si>
  <si>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</si>
  <si>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</si>
  <si>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</si>
  <si>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</si>
  <si>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</si>
  <si>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</si>
  <si>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</si>
  <si>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</si>
  <si>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</si>
  <si>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</si>
  <si>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</si>
  <si>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</si>
  <si>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</si>
  <si>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</si>
  <si>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</si>
  <si>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</si>
  <si>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</si>
  <si>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</si>
  <si>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</si>
  <si>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</si>
  <si>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</si>
  <si>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</si>
  <si>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</si>
  <si>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</si>
  <si>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</si>
  <si>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</si>
  <si>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</si>
  <si>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</si>
  <si>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</si>
  <si>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</si>
  <si>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</si>
  <si>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</si>
  <si>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</si>
  <si>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</si>
  <si>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</si>
  <si>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</si>
  <si>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</si>
  <si>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</si>
  <si>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</si>
  <si>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</si>
  <si>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</si>
  <si>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</si>
  <si>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</si>
  <si>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</si>
  <si>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</si>
  <si>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</si>
  <si>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</si>
  <si>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</si>
  <si>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</si>
  <si>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</si>
  <si>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</si>
  <si>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</si>
  <si>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</si>
  <si>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</si>
  <si>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</si>
  <si>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</si>
  <si>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</si>
  <si>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</si>
  <si>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</si>
  <si>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</si>
  <si>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</si>
  <si>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</si>
  <si>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</si>
  <si>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</si>
  <si>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</si>
  <si>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</si>
  <si>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</si>
  <si>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</si>
  <si>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</si>
  <si>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</si>
  <si>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</si>
  <si>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</si>
  <si>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</si>
  <si>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</si>
  <si>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</si>
  <si>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</si>
  <si>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</si>
  <si>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</si>
  <si>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</si>
  <si>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</si>
  <si>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</si>
  <si>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</si>
  <si>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</si>
  <si>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</si>
  <si>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</si>
  <si>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</si>
  <si>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</si>
  <si>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</si>
  <si>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</si>
  <si>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</si>
  <si>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</si>
  <si>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</si>
  <si>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</si>
  <si>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</si>
  <si>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</si>
  <si>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</si>
  <si>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</si>
  <si>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</si>
  <si>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</si>
  <si>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</si>
  <si>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</si>
  <si>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</si>
  <si>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</si>
  <si>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</si>
  <si>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</si>
  <si>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</si>
  <si>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</si>
  <si>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</si>
  <si>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</si>
  <si>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</si>
  <si>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</si>
  <si>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</si>
  <si>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</si>
  <si>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</si>
  <si>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</si>
  <si>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</si>
  <si>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</si>
  <si>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</si>
  <si>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</si>
  <si>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</si>
  <si>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</si>
  <si>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</si>
  <si>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</si>
  <si>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</si>
  <si>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</si>
  <si>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</si>
  <si>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</si>
  <si>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</si>
  <si>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</si>
  <si>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</si>
  <si>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</si>
  <si>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</si>
  <si>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</si>
  <si>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</si>
  <si>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</si>
  <si>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</si>
  <si>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</si>
  <si>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</si>
  <si>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</si>
  <si>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</si>
  <si>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</si>
  <si>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</si>
  <si>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</si>
  <si>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</si>
  <si>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</si>
  <si>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</si>
  <si>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</si>
  <si>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</si>
  <si>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</si>
  <si>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</si>
  <si>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</si>
  <si>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</si>
  <si>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</si>
  <si>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</si>
  <si>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</si>
  <si>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</si>
  <si>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</si>
  <si>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</si>
  <si>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</si>
  <si>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</si>
  <si>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</si>
  <si>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</si>
  <si>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</si>
  <si>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</si>
  <si>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</si>
  <si>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</si>
  <si>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</si>
  <si>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</si>
  <si>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</si>
  <si>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</si>
  <si>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</si>
  <si>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</si>
  <si>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</si>
  <si>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</si>
  <si>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</si>
  <si>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</si>
  <si>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</si>
  <si>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</si>
  <si>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</si>
  <si>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</si>
  <si>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</si>
  <si>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</si>
  <si>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</si>
  <si>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</si>
  <si>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</si>
  <si>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</si>
  <si>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</si>
  <si>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</si>
  <si>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</si>
  <si>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</si>
  <si>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</si>
  <si>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</si>
  <si>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</si>
  <si>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</si>
  <si>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</si>
  <si>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</si>
  <si>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</si>
  <si>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</si>
  <si>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</si>
  <si>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</si>
  <si>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</si>
  <si>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</si>
  <si>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</si>
  <si>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</si>
  <si>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</si>
  <si>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</si>
  <si>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</si>
  <si>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</si>
  <si>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</si>
  <si>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</si>
  <si>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</si>
  <si>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</si>
  <si>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</si>
  <si>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</si>
  <si>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</si>
  <si>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</si>
  <si>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</si>
  <si>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</si>
  <si>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</si>
  <si>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</si>
  <si>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</si>
  <si>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</si>
  <si>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</si>
  <si>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</si>
  <si>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</si>
  <si>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</si>
  <si>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</si>
  <si>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</si>
  <si>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</si>
  <si>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</si>
  <si>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</si>
  <si>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</si>
  <si>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</si>
  <si>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</si>
  <si>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</si>
  <si>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</si>
  <si>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</si>
  <si>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</si>
  <si>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</si>
  <si>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</si>
  <si>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</si>
  <si>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</si>
  <si>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</si>
  <si>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</si>
  <si>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</si>
  <si>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</si>
  <si>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</si>
  <si>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</si>
  <si>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</si>
  <si>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</si>
  <si>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</si>
  <si>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</si>
  <si>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</si>
  <si>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</si>
  <si>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</si>
  <si>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</si>
  <si>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</si>
  <si>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</si>
  <si>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</si>
  <si>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</si>
  <si>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</si>
  <si>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</si>
  <si>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</si>
  <si>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</si>
  <si>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</si>
  <si>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</si>
  <si>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</si>
  <si>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</si>
  <si>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</si>
  <si>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</si>
  <si>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</si>
  <si>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</si>
  <si>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</si>
  <si>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</si>
  <si>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</si>
  <si>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</si>
  <si>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</si>
  <si>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</si>
  <si>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</si>
  <si>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</si>
  <si>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</si>
  <si>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</si>
  <si>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</si>
  <si>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</si>
  <si>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</si>
  <si>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</si>
  <si>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</si>
  <si>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</si>
  <si>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</si>
  <si>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</si>
  <si>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</si>
  <si>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</si>
  <si>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</si>
  <si>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</si>
  <si>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</si>
  <si>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</si>
  <si>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</si>
  <si>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</si>
  <si>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</si>
  <si>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</si>
  <si>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</si>
  <si>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</si>
  <si>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</si>
  <si>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</si>
  <si>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</si>
  <si>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</si>
  <si>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</si>
  <si>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</si>
  <si>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</si>
  <si>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</si>
  <si>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</si>
  <si>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</si>
  <si>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</si>
  <si>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</si>
  <si>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</si>
  <si>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</si>
  <si>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</si>
  <si>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</si>
  <si>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</si>
  <si>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</si>
  <si>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</si>
  <si>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</si>
  <si>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</si>
  <si>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</si>
  <si>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</si>
  <si>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</si>
  <si>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</si>
  <si>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</si>
  <si>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</si>
  <si>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</si>
  <si>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</si>
  <si>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</si>
  <si>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</si>
  <si>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</si>
  <si>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</si>
  <si>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</si>
  <si>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</si>
  <si>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</si>
  <si>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</si>
  <si>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</si>
  <si>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</si>
  <si>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</si>
  <si>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</si>
  <si>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</si>
  <si>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</si>
  <si>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</si>
  <si>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</si>
  <si>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</si>
  <si>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</si>
  <si>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</si>
  <si>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</si>
  <si>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</si>
  <si>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</si>
  <si>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</si>
  <si>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</si>
  <si>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</si>
  <si>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</si>
  <si>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</si>
  <si>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</si>
  <si>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</si>
  <si>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</si>
  <si>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</si>
  <si>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</si>
  <si>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</si>
  <si>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</si>
  <si>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</si>
  <si>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</si>
  <si>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</si>
  <si>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</si>
  <si>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</si>
  <si>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</si>
  <si>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</si>
  <si>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</si>
  <si>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</si>
  <si>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</si>
  <si>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</si>
  <si>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</si>
  <si>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</si>
  <si>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</si>
  <si>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</si>
  <si>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</si>
  <si>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</si>
  <si>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</si>
  <si>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</si>
  <si>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</si>
  <si>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</si>
  <si>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</si>
  <si>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</si>
  <si>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</si>
  <si>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</si>
  <si>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</si>
  <si>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</si>
  <si>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</si>
  <si>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</si>
  <si>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</si>
  <si>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</si>
  <si>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</si>
  <si>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</si>
  <si>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</si>
  <si>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</si>
  <si>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</si>
  <si>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</si>
  <si>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</si>
  <si>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</si>
  <si>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</si>
  <si>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</si>
  <si>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</si>
  <si>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</si>
  <si>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</si>
  <si>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</si>
  <si>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</si>
  <si>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</si>
  <si>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</si>
  <si>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</si>
  <si>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</si>
  <si>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</si>
  <si>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</si>
  <si>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</si>
  <si>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</si>
  <si>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</si>
  <si>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</si>
  <si>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</si>
  <si>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</si>
  <si>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</si>
  <si>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</si>
  <si>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</si>
  <si>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</si>
  <si>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</si>
  <si>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</si>
  <si>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</si>
  <si>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</si>
  <si>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</si>
  <si>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</si>
  <si>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</si>
  <si>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</si>
  <si>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</si>
  <si>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</si>
  <si>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</si>
  <si>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</si>
  <si>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</si>
  <si>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</si>
  <si>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</si>
  <si>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</si>
  <si>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</si>
  <si>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</si>
  <si>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</si>
  <si>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</si>
  <si>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</si>
  <si>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</si>
  <si>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</si>
  <si>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</si>
  <si>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</si>
  <si>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</si>
  <si>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</si>
  <si>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</si>
  <si>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</si>
  <si>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</si>
  <si>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</si>
  <si>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</si>
  <si>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</si>
  <si>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</si>
  <si>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</si>
  <si>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</si>
  <si>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</si>
  <si>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</si>
  <si>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</si>
  <si>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</si>
  <si>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</si>
  <si>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</si>
  <si>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</si>
  <si>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</si>
  <si>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</si>
  <si>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</si>
  <si>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</si>
  <si>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</si>
  <si>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</si>
  <si>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</si>
  <si>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</si>
  <si>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</si>
  <si>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</si>
  <si>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</si>
  <si>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</si>
  <si>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</si>
  <si>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</si>
  <si>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</si>
  <si>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</si>
  <si>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</si>
  <si>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</si>
  <si>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</si>
  <si>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</si>
  <si>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</si>
  <si>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</si>
  <si>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</si>
  <si>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</si>
  <si>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</si>
  <si>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</si>
  <si>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</si>
  <si>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</si>
  <si>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</si>
  <si>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</si>
  <si>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</si>
  <si>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</si>
  <si>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</si>
  <si>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</si>
  <si>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</si>
  <si>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</si>
  <si>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</si>
  <si>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</si>
  <si>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</si>
  <si>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</si>
  <si>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</si>
  <si>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</si>
  <si>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</si>
  <si>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</si>
  <si>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</si>
  <si>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</si>
  <si>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</si>
  <si>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</si>
  <si>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</si>
  <si>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</si>
  <si>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</si>
  <si>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</si>
  <si>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</si>
  <si>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</si>
  <si>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</si>
  <si>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</si>
  <si>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</si>
  <si>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</si>
  <si>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</si>
  <si>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</si>
  <si>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</si>
  <si>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</si>
  <si>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</si>
  <si>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</si>
  <si>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</si>
  <si>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</si>
  <si>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</si>
  <si>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</si>
  <si>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</si>
  <si>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</si>
  <si>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</si>
  <si>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</si>
  <si>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</si>
  <si>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</si>
  <si>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</si>
  <si>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</si>
  <si>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</si>
  <si>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</si>
  <si>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</si>
  <si>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</si>
  <si>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</si>
  <si>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</si>
  <si>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</si>
  <si>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</si>
  <si>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</si>
  <si>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</si>
  <si>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</si>
  <si>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</si>
  <si>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</si>
  <si>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</si>
  <si>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</si>
  <si>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</si>
  <si>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</si>
  <si>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</si>
  <si>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</si>
  <si>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</si>
  <si>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</si>
  <si>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</si>
  <si>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</si>
  <si>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</si>
  <si>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</si>
  <si>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</si>
  <si>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</si>
  <si>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</si>
  <si>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</si>
  <si>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</si>
  <si>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</si>
  <si>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</si>
  <si>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</si>
  <si>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</si>
  <si>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</si>
  <si>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</si>
  <si>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</si>
  <si>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</si>
  <si>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</si>
  <si>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</si>
  <si>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</si>
  <si>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</si>
  <si>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</si>
  <si>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</si>
  <si>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</si>
  <si>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</si>
  <si>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</si>
  <si>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</si>
  <si>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</si>
  <si>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</si>
  <si>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</si>
  <si>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</si>
  <si>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</si>
  <si>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</si>
  <si>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</si>
  <si>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</si>
  <si>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</si>
  <si>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</si>
  <si>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</si>
  <si>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</si>
  <si>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</si>
  <si>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</si>
  <si>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</si>
  <si>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</si>
  <si>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</si>
  <si>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</si>
  <si>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</si>
  <si>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</si>
  <si>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</si>
  <si>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</si>
  <si>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</si>
  <si>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</si>
  <si>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</si>
  <si>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</si>
  <si>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</si>
  <si>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</si>
  <si>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</si>
  <si>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</si>
  <si>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</si>
  <si>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</si>
  <si>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</si>
  <si>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</si>
  <si>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</si>
  <si>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</si>
  <si>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</si>
  <si>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</si>
  <si>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</si>
  <si>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</si>
  <si>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</si>
  <si>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</si>
  <si>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</si>
  <si>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</si>
  <si>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</si>
  <si>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</si>
  <si>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</si>
  <si>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</si>
  <si>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</si>
  <si>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</si>
  <si>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</si>
  <si>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</si>
  <si>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</si>
  <si>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</si>
  <si>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</si>
  <si>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</si>
  <si>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</si>
  <si>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</si>
  <si>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</si>
  <si>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</si>
  <si>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</si>
  <si>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</si>
  <si>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</si>
  <si>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</si>
  <si>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</si>
  <si>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</si>
  <si>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</si>
  <si>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</si>
  <si>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</si>
  <si>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</si>
  <si>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</si>
  <si>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</si>
  <si>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</si>
  <si>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</si>
  <si>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</si>
  <si>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</si>
  <si>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</si>
  <si>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</si>
  <si>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</si>
  <si>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</si>
  <si>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</si>
  <si>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</si>
  <si>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</si>
  <si>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</si>
  <si>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</si>
  <si>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</si>
  <si>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</si>
  <si>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</si>
  <si>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</si>
  <si>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</si>
  <si>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</si>
  <si>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</si>
  <si>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</si>
  <si>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</si>
  <si>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</si>
  <si>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</si>
  <si>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</si>
  <si>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</si>
  <si>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</si>
  <si>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</si>
  <si>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</si>
  <si>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</si>
  <si>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</si>
  <si>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</si>
  <si>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</si>
  <si>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</si>
  <si>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</si>
  <si>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</si>
  <si>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</si>
  <si>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</si>
  <si>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</si>
  <si>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</si>
  <si>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</si>
  <si>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</si>
  <si>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</si>
  <si>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</si>
  <si>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</si>
  <si>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</si>
  <si>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</si>
  <si>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</si>
  <si>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</si>
  <si>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</si>
  <si>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</si>
  <si>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</si>
  <si>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</si>
  <si>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</si>
  <si>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</si>
  <si>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</si>
  <si>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</si>
  <si>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</si>
  <si>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</si>
  <si>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</si>
  <si>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</si>
  <si>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</si>
  <si>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</si>
  <si>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</si>
  <si>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</si>
  <si>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</si>
  <si>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</si>
  <si>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</si>
  <si>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</si>
  <si>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</si>
  <si>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</si>
  <si>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</si>
  <si>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</si>
  <si>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</si>
  <si>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</si>
  <si>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</si>
  <si>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</si>
  <si>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</si>
  <si>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</si>
  <si>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</si>
  <si>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</si>
  <si>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</si>
  <si>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</si>
  <si>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</si>
  <si>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</si>
  <si>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</si>
  <si>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</si>
  <si>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</si>
  <si>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</si>
  <si>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</si>
  <si>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</si>
  <si>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</si>
  <si>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</si>
  <si>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</si>
  <si>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</si>
  <si>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</si>
  <si>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</si>
  <si>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</si>
  <si>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</si>
  <si>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</si>
  <si>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</si>
  <si>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</si>
  <si>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</si>
  <si>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</si>
  <si>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</si>
  <si>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</si>
  <si>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</si>
  <si>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</si>
  <si>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</si>
  <si>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</si>
  <si>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</si>
  <si>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</si>
  <si>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</si>
  <si>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</si>
  <si>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</si>
  <si>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</si>
  <si>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</si>
  <si>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</si>
  <si>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</si>
  <si>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</si>
  <si>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</si>
  <si>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</si>
  <si>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</si>
  <si>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</si>
  <si>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</si>
  <si>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</si>
  <si>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</si>
  <si>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</si>
  <si>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</si>
  <si>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</si>
  <si>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</si>
  <si>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</si>
  <si>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</si>
  <si>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</si>
  <si>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</si>
  <si>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</si>
  <si>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</si>
  <si>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</si>
  <si>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</si>
  <si>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</si>
  <si>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</si>
  <si>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</si>
  <si>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</si>
  <si>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</si>
  <si>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</si>
  <si>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</si>
  <si>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</si>
  <si>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</si>
  <si>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</si>
  <si>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</si>
  <si>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</si>
  <si>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</si>
  <si>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</si>
  <si>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</si>
  <si>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</si>
  <si>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</si>
  <si>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</si>
  <si>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</si>
  <si>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</si>
  <si>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</si>
  <si>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</si>
  <si>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</si>
  <si>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</si>
  <si>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</si>
  <si>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</si>
  <si>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</si>
  <si>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</si>
  <si>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</si>
  <si>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</si>
  <si>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</si>
  <si>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</si>
  <si>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</si>
  <si>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</si>
  <si>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</si>
  <si>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</si>
  <si>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</si>
  <si>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</si>
  <si>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</si>
  <si>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</si>
  <si>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</si>
  <si>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</si>
  <si>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</si>
  <si>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</si>
  <si>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</si>
  <si>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</si>
  <si>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</si>
  <si>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</si>
  <si>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</si>
  <si>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</si>
  <si>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</si>
  <si>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</si>
  <si>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</si>
  <si>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</si>
  <si>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</si>
  <si>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</si>
  <si>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</si>
  <si>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</si>
  <si>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</si>
  <si>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</si>
  <si>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</si>
  <si>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</si>
  <si>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</si>
  <si>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</si>
  <si>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</si>
  <si>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</si>
  <si>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</si>
  <si>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</si>
  <si>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</si>
  <si>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</si>
  <si>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</si>
  <si>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</si>
  <si>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</si>
  <si>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</si>
  <si>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</si>
  <si>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</si>
  <si>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</si>
  <si>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</si>
  <si>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</si>
  <si>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</si>
  <si>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</si>
  <si>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</si>
  <si>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</si>
  <si>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</si>
  <si>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</si>
  <si>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</si>
  <si>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</si>
  <si>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</si>
  <si>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</si>
  <si>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</si>
  <si>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</si>
  <si>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</si>
  <si>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</si>
  <si>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</si>
  <si>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</si>
  <si>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</si>
  <si>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</si>
  <si>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</si>
  <si>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</si>
  <si>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</si>
  <si>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</si>
  <si>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</si>
  <si>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</si>
  <si>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</si>
  <si>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</si>
  <si>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</si>
  <si>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</si>
  <si>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</si>
  <si>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</si>
  <si>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</si>
  <si>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</si>
  <si>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</si>
  <si>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</si>
  <si>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</si>
  <si>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</si>
  <si>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</si>
  <si>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</si>
  <si>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</si>
  <si>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</si>
  <si>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</si>
  <si>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</si>
  <si>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</si>
  <si>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</si>
  <si>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</si>
  <si>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</si>
  <si>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</si>
  <si>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</si>
  <si>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</si>
  <si>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</si>
  <si>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</si>
  <si>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</si>
  <si>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</si>
  <si>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</si>
  <si>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</si>
  <si>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</si>
  <si>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</si>
  <si>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</si>
  <si>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</si>
  <si>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</si>
  <si>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</si>
  <si>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</si>
  <si>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</si>
  <si>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</si>
  <si>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</si>
  <si>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</si>
  <si>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</si>
  <si>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</si>
  <si>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</si>
  <si>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</si>
  <si>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</si>
  <si>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</si>
  <si>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</si>
  <si>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</si>
  <si>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</si>
  <si>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</si>
  <si>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</si>
  <si>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</si>
  <si>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</si>
  <si>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</si>
  <si>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</si>
  <si>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</si>
  <si>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</si>
  <si>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</si>
  <si>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</si>
  <si>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</si>
  <si>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</si>
  <si>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</si>
  <si>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</si>
  <si>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</si>
  <si>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</si>
  <si>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</si>
  <si>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</si>
  <si>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</si>
  <si>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</si>
  <si>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</si>
  <si>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</si>
  <si>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</si>
  <si>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</si>
  <si>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</si>
  <si>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</si>
  <si>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</si>
  <si>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</si>
  <si>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</si>
  <si>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</si>
  <si>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</si>
  <si>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</si>
  <si>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</si>
  <si>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</si>
  <si>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</si>
  <si>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</si>
  <si>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</si>
  <si>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</si>
  <si>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</si>
  <si>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</si>
  <si>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</si>
  <si>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</si>
  <si>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</si>
  <si>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</si>
  <si>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</si>
  <si>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</si>
  <si>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</si>
  <si>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</si>
  <si>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</si>
  <si>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</si>
  <si>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</si>
  <si>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</si>
  <si>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</si>
  <si>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</si>
  <si>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</si>
  <si>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</si>
  <si>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</si>
  <si>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</si>
  <si>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</si>
  <si>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</si>
  <si>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</si>
  <si>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</si>
  <si>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</si>
  <si>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</si>
  <si>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</si>
  <si>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</si>
  <si>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</si>
  <si>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</si>
  <si>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</si>
  <si>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</si>
  <si>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</si>
  <si>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</si>
  <si>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</si>
  <si>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</si>
  <si>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</si>
  <si>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</si>
  <si>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</si>
  <si>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</si>
  <si>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</si>
  <si>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</si>
  <si>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</si>
  <si>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</si>
  <si>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</si>
  <si>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</si>
  <si>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</si>
  <si>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</si>
  <si>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</si>
  <si>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</si>
  <si>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</si>
  <si>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</si>
  <si>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</si>
  <si>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</si>
  <si>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</si>
  <si>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</si>
  <si>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</si>
  <si>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</si>
  <si>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</si>
  <si>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</si>
  <si>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</si>
  <si>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</si>
  <si>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</si>
  <si>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</si>
  <si>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</si>
  <si>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</si>
  <si>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</si>
  <si>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</si>
  <si>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</si>
  <si>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</si>
  <si>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</si>
  <si>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</si>
  <si>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</si>
  <si>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</si>
  <si>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</si>
  <si>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</si>
  <si>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</si>
  <si>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</si>
  <si>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</si>
  <si>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</si>
  <si>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</si>
  <si>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</si>
  <si>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</si>
  <si>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</si>
  <si>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</si>
  <si>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</si>
  <si>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</si>
  <si>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</si>
  <si>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</si>
  <si>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</si>
  <si>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</si>
  <si>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</si>
  <si>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</si>
  <si>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</si>
  <si>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</si>
  <si>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</si>
  <si>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</si>
  <si>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</si>
  <si>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</si>
  <si>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</si>
  <si>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</si>
  <si>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</si>
  <si>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</si>
  <si>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</si>
  <si>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</si>
  <si>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</si>
  <si>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</si>
  <si>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</si>
  <si>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</si>
  <si>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</si>
  <si>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</si>
  <si>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</si>
  <si>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</si>
  <si>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</si>
  <si>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</si>
  <si>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</si>
  <si>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</si>
  <si>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</si>
  <si>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</si>
  <si>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</si>
  <si>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</si>
  <si>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</si>
  <si>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</si>
  <si>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</si>
  <si>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</si>
  <si>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</si>
  <si>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</si>
  <si>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</si>
  <si>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</si>
  <si>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</si>
  <si>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</si>
  <si>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</si>
  <si>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</si>
  <si>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</si>
  <si>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</si>
  <si>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</si>
  <si>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</si>
  <si>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</si>
  <si>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</si>
  <si>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</si>
  <si>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</si>
  <si>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</si>
  <si>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</si>
  <si>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</si>
  <si>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</si>
  <si>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</si>
  <si>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</si>
  <si>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</si>
  <si>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</si>
  <si>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</si>
  <si>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</si>
  <si>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</si>
  <si>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</si>
  <si>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</si>
  <si>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</si>
  <si>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</si>
  <si>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</si>
  <si>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</si>
  <si>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</si>
  <si>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</si>
  <si>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</si>
  <si>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</si>
  <si>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</si>
  <si>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</si>
  <si>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</si>
  <si>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</si>
  <si>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</si>
  <si>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</si>
  <si>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</si>
  <si>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</si>
  <si>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</si>
  <si>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</si>
  <si>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</si>
  <si>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</si>
  <si>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</si>
  <si>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</si>
  <si>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</si>
  <si>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</si>
  <si>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</si>
  <si>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</si>
  <si>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</si>
  <si>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</si>
  <si>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</si>
  <si>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</si>
  <si>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</si>
  <si>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</si>
  <si>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</si>
  <si>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</si>
  <si>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</si>
  <si>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</si>
  <si>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</si>
  <si>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</si>
  <si>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</si>
  <si>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</si>
  <si>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</si>
  <si>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</si>
  <si>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</si>
  <si>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</si>
  <si>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</si>
  <si>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</si>
  <si>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</si>
  <si>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</si>
  <si>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</si>
  <si>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</si>
  <si>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</si>
  <si>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</si>
  <si>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</si>
  <si>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</si>
  <si>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</si>
  <si>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</si>
  <si>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</si>
  <si>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</si>
  <si>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</si>
  <si>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</si>
  <si>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</si>
  <si>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</si>
  <si>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</si>
  <si>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</si>
  <si>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</si>
  <si>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</si>
  <si>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</si>
  <si>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</si>
  <si>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</si>
  <si>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</si>
  <si>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</si>
  <si>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</si>
  <si>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</si>
  <si>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</si>
  <si>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</si>
  <si>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</si>
  <si>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</si>
  <si>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</si>
  <si>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</si>
  <si>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</si>
  <si>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</si>
  <si>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</si>
  <si>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</si>
  <si>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</si>
  <si>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</si>
  <si>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</si>
  <si>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</si>
  <si>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</si>
  <si>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</si>
  <si>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</si>
  <si>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</si>
  <si>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</si>
  <si>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</si>
  <si>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</si>
  <si>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</si>
  <si>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</si>
  <si>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</si>
  <si>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</si>
  <si>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</si>
  <si>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</si>
  <si>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</si>
  <si>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</si>
  <si>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</si>
  <si>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</si>
  <si>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</si>
  <si>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</si>
  <si>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</si>
  <si>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</si>
  <si>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</si>
  <si>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</si>
  <si>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</si>
  <si>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</si>
  <si>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</si>
  <si>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</si>
  <si>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</si>
  <si>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</si>
  <si>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</si>
  <si>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</si>
  <si>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</si>
  <si>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</si>
  <si>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</si>
  <si>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</si>
  <si>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</si>
  <si>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</si>
  <si>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</si>
  <si>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</si>
  <si>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</si>
  <si>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</si>
  <si>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</si>
  <si>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</si>
  <si>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</si>
  <si>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</si>
  <si>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</si>
  <si>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</si>
  <si>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</si>
  <si>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</si>
  <si>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</si>
  <si>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</si>
  <si>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</si>
  <si>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</si>
  <si>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</si>
  <si>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</si>
  <si>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</si>
  <si>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</si>
  <si>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</si>
  <si>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</si>
  <si>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</si>
  <si>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</si>
  <si>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</si>
  <si>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</si>
  <si>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</si>
  <si>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</si>
  <si>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</si>
  <si>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</si>
  <si>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</si>
  <si>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</si>
  <si>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</si>
  <si>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</si>
  <si>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</si>
  <si>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</si>
  <si>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</si>
  <si>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</si>
  <si>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</si>
  <si>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</si>
  <si>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</si>
  <si>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</si>
  <si>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</si>
  <si>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</si>
  <si>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</si>
  <si>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</si>
  <si>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</si>
  <si>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</si>
  <si>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</si>
  <si>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</si>
  <si>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</si>
  <si>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</si>
  <si>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</si>
  <si>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</si>
  <si>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</si>
  <si>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</si>
  <si>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</si>
  <si>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</si>
  <si>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</si>
  <si>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</si>
  <si>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</si>
  <si>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</si>
  <si>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</si>
  <si>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</si>
  <si>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</si>
  <si>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</si>
  <si>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</si>
  <si>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</si>
  <si>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</si>
  <si>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</si>
  <si>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</si>
  <si>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</si>
  <si>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</si>
  <si>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</si>
  <si>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</si>
  <si>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</si>
  <si>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</si>
  <si>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</si>
  <si>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</si>
  <si>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</si>
  <si>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</si>
  <si>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</si>
  <si>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</si>
  <si>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</si>
  <si>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</si>
  <si>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</si>
  <si>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</si>
  <si>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</si>
  <si>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</si>
  <si>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</si>
  <si>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</si>
  <si>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</si>
  <si>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</si>
  <si>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</si>
  <si>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</si>
  <si>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</si>
  <si>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</si>
  <si>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</si>
  <si>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</si>
  <si>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</si>
  <si>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</si>
  <si>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</si>
  <si>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</si>
  <si>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</si>
  <si>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</si>
  <si>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</si>
  <si>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</si>
  <si>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</si>
  <si>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</si>
  <si>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</si>
  <si>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</si>
  <si>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</si>
  <si>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</si>
  <si>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</si>
  <si>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</si>
  <si>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</si>
  <si>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</si>
  <si>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</si>
  <si>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</si>
  <si>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</si>
  <si>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</si>
  <si>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</si>
  <si>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</si>
  <si>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</si>
  <si>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</si>
  <si>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</si>
  <si>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</si>
  <si>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</si>
  <si>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</si>
  <si>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</si>
  <si>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</si>
  <si>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</si>
  <si>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</si>
  <si>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</si>
  <si>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</si>
  <si>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</si>
  <si>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</si>
  <si>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</si>
  <si>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</si>
  <si>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</si>
  <si>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</si>
  <si>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</si>
  <si>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</si>
  <si>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</si>
  <si>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</si>
  <si>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</si>
  <si>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</si>
  <si>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</si>
  <si>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</si>
  <si>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</si>
  <si>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</si>
  <si>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</si>
  <si>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</si>
  <si>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</si>
  <si>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</si>
  <si>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</si>
  <si>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</si>
  <si>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</si>
  <si>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</si>
  <si>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</si>
  <si>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</si>
  <si>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</si>
  <si>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</si>
  <si>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</si>
  <si>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</si>
  <si>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</si>
  <si>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</si>
  <si>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</si>
  <si>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</si>
  <si>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</si>
  <si>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</si>
  <si>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</si>
  <si>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</si>
  <si>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</si>
  <si>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</si>
  <si>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</si>
  <si>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</si>
  <si>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</si>
  <si>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</si>
  <si>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</si>
  <si>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</si>
  <si>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</si>
  <si>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</si>
  <si>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</si>
  <si>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</si>
  <si>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</si>
  <si>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</si>
  <si>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</si>
  <si>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</si>
  <si>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</si>
  <si>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</si>
  <si>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</si>
  <si>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</si>
  <si>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</si>
  <si>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</si>
  <si>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</si>
  <si>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</si>
  <si>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</si>
  <si>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</si>
  <si>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</si>
  <si>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</si>
  <si>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</si>
  <si>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</si>
  <si>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</si>
  <si>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</si>
  <si>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</si>
  <si>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</si>
  <si>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</si>
  <si>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</si>
  <si>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</si>
  <si>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</si>
  <si>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</si>
  <si>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</si>
  <si>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</si>
  <si>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</si>
  <si>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</si>
  <si>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</si>
  <si>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</si>
  <si>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</si>
  <si>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</si>
  <si>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</si>
  <si>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</si>
  <si>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</si>
  <si>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</si>
  <si>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</si>
  <si>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</si>
  <si>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</si>
  <si>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</si>
  <si>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</si>
  <si>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</si>
  <si>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</si>
  <si>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</si>
  <si>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</si>
  <si>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</si>
  <si>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</si>
  <si>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</si>
  <si>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</si>
  <si>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</si>
  <si>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</si>
  <si>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</si>
  <si>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</si>
  <si>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</si>
  <si>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</si>
  <si>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</si>
  <si>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</si>
  <si>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</si>
  <si>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</si>
  <si>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</si>
  <si>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</si>
  <si>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</si>
  <si>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</si>
  <si>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</si>
  <si>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</si>
  <si>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</si>
  <si>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</si>
  <si>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</si>
  <si>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</si>
  <si>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</si>
  <si>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</si>
  <si>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</si>
  <si>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</si>
  <si>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</si>
  <si>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</si>
  <si>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</si>
  <si>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</si>
  <si>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</si>
  <si>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</si>
  <si>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</si>
  <si>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</si>
  <si>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</si>
  <si>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</si>
  <si>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</si>
  <si>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</si>
  <si>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</si>
  <si>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</si>
  <si>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</si>
  <si>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</si>
  <si>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</si>
  <si>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</si>
  <si>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</si>
  <si>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</si>
  <si>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</si>
  <si>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</si>
  <si>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</si>
  <si>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</si>
  <si>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</si>
  <si>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</si>
  <si>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</si>
  <si>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</si>
  <si>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</si>
  <si>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</si>
  <si>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</si>
  <si>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</si>
  <si>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</si>
  <si>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</si>
  <si>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</si>
  <si>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</si>
  <si>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</si>
  <si>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</si>
  <si>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</si>
  <si>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</si>
  <si>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</si>
  <si>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</si>
  <si>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</si>
  <si>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</si>
  <si>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</si>
  <si>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</si>
  <si>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</si>
  <si>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</si>
  <si>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</si>
  <si>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</si>
  <si>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</si>
  <si>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</si>
  <si>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</si>
  <si>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</si>
  <si>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</si>
  <si>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</si>
  <si>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</si>
  <si>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</si>
  <si>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</si>
  <si>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</si>
  <si>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</si>
  <si>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</si>
  <si>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</si>
  <si>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</si>
  <si>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</si>
  <si>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</si>
  <si>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</si>
  <si>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</si>
  <si>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</si>
  <si>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</si>
  <si>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</si>
  <si>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</si>
  <si>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</si>
  <si>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</si>
  <si>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</si>
  <si>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</si>
  <si>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</si>
  <si>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</si>
  <si>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</si>
  <si>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</si>
  <si>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</si>
  <si>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</si>
  <si>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</si>
  <si>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</si>
  <si>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</si>
  <si>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</si>
  <si>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</si>
  <si>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</si>
  <si>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</si>
  <si>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</si>
  <si>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</si>
  <si>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</si>
  <si>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</si>
  <si>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</si>
  <si>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</si>
  <si>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</si>
  <si>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</si>
  <si>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</si>
  <si>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</si>
  <si>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</si>
  <si>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</si>
  <si>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</si>
  <si>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</si>
  <si>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</si>
  <si>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</si>
  <si>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</si>
  <si>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</si>
  <si>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</si>
  <si>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</si>
  <si>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</si>
  <si>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</si>
  <si>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</si>
  <si>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</si>
  <si>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</si>
  <si>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</si>
  <si>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</si>
  <si>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</si>
  <si>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</si>
  <si>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</si>
  <si>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</si>
  <si>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</si>
  <si>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</si>
  <si>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</si>
  <si>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</si>
  <si>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</si>
  <si>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</si>
  <si>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</si>
  <si>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</si>
  <si>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</si>
  <si>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</si>
  <si>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</si>
  <si>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</si>
  <si>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</si>
  <si>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</si>
  <si>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</si>
  <si>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</si>
  <si>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</si>
  <si>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</si>
  <si>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</si>
  <si>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</si>
  <si>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</si>
  <si>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</si>
  <si>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</si>
  <si>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</si>
  <si>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</si>
  <si>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</si>
  <si>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</si>
  <si>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</si>
  <si>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</si>
  <si>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</si>
  <si>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</si>
  <si>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</si>
  <si>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</si>
  <si>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</si>
  <si>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</si>
  <si>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</si>
  <si>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</si>
  <si>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</si>
  <si>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</si>
  <si>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</si>
  <si>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</si>
  <si>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</si>
  <si>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</si>
  <si>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</si>
  <si>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</si>
  <si>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</si>
  <si>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</si>
  <si>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</si>
  <si>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</si>
  <si>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</si>
  <si>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</si>
  <si>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</si>
  <si>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</si>
  <si>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</si>
  <si>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</si>
  <si>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</si>
  <si>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</si>
  <si>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</si>
  <si>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</si>
  <si>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</si>
  <si>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</si>
  <si>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</si>
  <si>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</si>
  <si>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</si>
  <si>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</si>
  <si>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</si>
  <si>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</si>
  <si>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</si>
  <si>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</si>
  <si>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</si>
  <si>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</si>
  <si>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</si>
  <si>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</si>
  <si>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</si>
  <si>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</si>
  <si>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</si>
  <si>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</si>
  <si>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</si>
  <si>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</si>
  <si>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</si>
  <si>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</si>
  <si>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</si>
  <si>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</si>
  <si>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</si>
  <si>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</si>
  <si>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</si>
  <si>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</si>
  <si>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</si>
  <si>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</si>
  <si>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</si>
  <si>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</si>
  <si>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</si>
  <si>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</si>
  <si>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</si>
  <si>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</si>
  <si>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</si>
  <si>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</si>
  <si>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</si>
  <si>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</si>
  <si>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</si>
  <si>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</si>
  <si>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</si>
  <si>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</si>
  <si>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</si>
  <si>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</si>
  <si>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</si>
  <si>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</si>
  <si>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</si>
  <si>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</si>
  <si>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</si>
  <si>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</si>
  <si>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</si>
  <si>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</si>
  <si>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</si>
  <si>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</si>
  <si>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</si>
  <si>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</si>
  <si>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</si>
  <si>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</si>
  <si>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</si>
  <si>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</si>
  <si>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</si>
  <si>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</si>
  <si>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</si>
  <si>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</si>
  <si>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</si>
  <si>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</si>
  <si>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</si>
  <si>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</si>
  <si>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</si>
  <si>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</si>
  <si>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</si>
  <si>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</si>
  <si>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</si>
  <si>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</si>
  <si>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</si>
  <si>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</si>
  <si>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</si>
  <si>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</si>
  <si>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</si>
  <si>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</si>
  <si>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</si>
  <si>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</si>
  <si>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</si>
  <si>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</si>
  <si>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</si>
  <si>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</si>
  <si>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</si>
  <si>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</si>
  <si>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</si>
  <si>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</si>
  <si>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</si>
  <si>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</si>
  <si>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</si>
  <si>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</si>
  <si>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</si>
  <si>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</si>
  <si>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</si>
  <si>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</si>
  <si>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</si>
  <si>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</si>
  <si>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</si>
  <si>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</si>
  <si>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</si>
  <si>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</si>
  <si>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</si>
  <si>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</si>
  <si>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</si>
  <si>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</si>
  <si>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</si>
  <si>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</si>
  <si>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</si>
  <si>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</si>
  <si>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</si>
  <si>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</si>
  <si>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</si>
  <si>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</si>
  <si>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</si>
  <si>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</si>
  <si>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</si>
  <si>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</si>
  <si>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</si>
  <si>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</si>
  <si>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</si>
  <si>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</si>
  <si>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</si>
  <si>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</si>
  <si>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</si>
  <si>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</si>
  <si>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</si>
  <si>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</si>
  <si>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</si>
  <si>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</si>
  <si>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</si>
  <si>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</si>
  <si>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</si>
  <si>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</si>
  <si>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</si>
  <si>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</si>
  <si>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</si>
  <si>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</si>
  <si>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</si>
  <si>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</si>
  <si>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</si>
  <si>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</si>
  <si>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</si>
  <si>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</si>
  <si>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</si>
  <si>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</si>
  <si>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</si>
  <si>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</si>
  <si>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</si>
  <si>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</si>
  <si>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</si>
  <si>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</si>
  <si>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</si>
  <si>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</si>
  <si>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</si>
  <si>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</si>
  <si>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</si>
  <si>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</si>
  <si>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</si>
  <si>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</si>
  <si>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</si>
  <si>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</si>
  <si>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</si>
  <si>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</si>
  <si>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</si>
  <si>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</si>
  <si>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</si>
  <si>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</si>
  <si>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</si>
  <si>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</si>
  <si>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</si>
  <si>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</si>
  <si>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</si>
  <si>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</si>
  <si>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</si>
  <si>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</si>
  <si>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</si>
  <si>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</si>
  <si>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</si>
  <si>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</si>
  <si>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</si>
  <si>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</si>
  <si>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</si>
  <si>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</si>
  <si>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</si>
  <si>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</si>
  <si>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</si>
  <si>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</si>
  <si>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</si>
  <si>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</si>
  <si>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</si>
  <si>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</si>
  <si>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</si>
  <si>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</si>
  <si>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</si>
  <si>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</si>
  <si>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</si>
  <si>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</si>
  <si>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</si>
  <si>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</si>
  <si>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</si>
  <si>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</si>
  <si>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</si>
  <si>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</si>
  <si>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</si>
  <si>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</si>
  <si>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</si>
  <si>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</si>
  <si>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</si>
  <si>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</si>
  <si>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</si>
  <si>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</si>
  <si>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</si>
  <si>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</si>
  <si>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</si>
  <si>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</si>
  <si>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</si>
  <si>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</si>
  <si>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</si>
  <si>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</si>
  <si>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</si>
  <si>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</si>
  <si>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</si>
  <si>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</si>
  <si>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</si>
  <si>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</si>
  <si>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</si>
  <si>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</si>
  <si>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</si>
  <si>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</si>
  <si>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</si>
  <si>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</si>
  <si>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</si>
  <si>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</si>
  <si>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</si>
  <si>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</si>
  <si>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</si>
  <si>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</si>
  <si>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</si>
  <si>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</si>
  <si>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</si>
  <si>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</si>
  <si>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</si>
  <si>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</si>
  <si>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</si>
  <si>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</si>
  <si>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</si>
  <si>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</si>
  <si>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</si>
  <si>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</si>
  <si>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</si>
  <si>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</si>
  <si>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</si>
  <si>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</si>
  <si>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</si>
  <si>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</si>
  <si>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</si>
  <si>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</si>
  <si>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</si>
  <si>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</si>
  <si>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</si>
  <si>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</si>
  <si>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</si>
  <si>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</si>
  <si>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</si>
  <si>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</si>
  <si>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</si>
  <si>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</si>
  <si>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</si>
  <si>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</si>
  <si>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</si>
  <si>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</si>
  <si>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</si>
  <si>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</si>
  <si>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</si>
  <si>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</si>
  <si>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</si>
  <si>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</si>
  <si>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</si>
  <si>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</si>
  <si>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</si>
  <si>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</si>
  <si>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</si>
  <si>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</si>
  <si>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</si>
  <si>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</si>
  <si>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</si>
  <si>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</si>
  <si>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</si>
  <si>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</si>
  <si>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</si>
  <si>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</si>
  <si>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</si>
  <si>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</si>
  <si>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</si>
  <si>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</si>
  <si>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</si>
  <si>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</si>
  <si>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</si>
  <si>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</si>
  <si>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</si>
  <si>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</si>
  <si>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</si>
  <si>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</si>
  <si>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</si>
  <si>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</si>
  <si>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</si>
  <si>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</si>
  <si>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</si>
  <si>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</si>
  <si>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</si>
  <si>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</si>
  <si>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</si>
  <si>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</si>
  <si>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</si>
  <si>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</si>
  <si>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</si>
  <si>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</si>
  <si>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</si>
  <si>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</si>
  <si>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</si>
  <si>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</si>
  <si>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</si>
  <si>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</si>
  <si>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</si>
  <si>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</si>
  <si>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</si>
  <si>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</si>
  <si>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</si>
  <si>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</si>
  <si>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</si>
  <si>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</si>
  <si>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</si>
  <si>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</si>
  <si>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</si>
  <si>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</si>
  <si>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</si>
  <si>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</si>
  <si>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</si>
  <si>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</si>
  <si>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</si>
  <si>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</si>
  <si>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</si>
  <si>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</si>
  <si>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</si>
  <si>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</si>
  <si>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</si>
  <si>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</si>
  <si>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</si>
  <si>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</si>
  <si>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</si>
  <si>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</si>
  <si>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</si>
  <si>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</si>
  <si>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</si>
  <si>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</si>
  <si>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</si>
  <si>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</si>
  <si>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</si>
  <si>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</si>
  <si>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</si>
  <si>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</si>
  <si>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</si>
  <si>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</si>
  <si>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</si>
  <si>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</si>
  <si>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</si>
  <si>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</si>
  <si>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</si>
  <si>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</si>
  <si>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</si>
  <si>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</si>
  <si>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</si>
  <si>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</si>
  <si>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</si>
  <si>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</si>
  <si>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</si>
  <si>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</si>
  <si>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</si>
  <si>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</si>
  <si>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</si>
  <si>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</si>
  <si>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</si>
  <si>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</si>
  <si>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</si>
  <si>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</si>
  <si>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</si>
  <si>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</si>
  <si>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</si>
  <si>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</si>
  <si>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</si>
  <si>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</si>
  <si>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</si>
  <si>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</si>
  <si>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</si>
  <si>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</si>
  <si>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</si>
  <si>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</si>
  <si>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</si>
  <si>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</si>
  <si>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</si>
  <si>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</si>
  <si>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</si>
  <si>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</si>
  <si>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</si>
  <si>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</si>
  <si>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</si>
  <si>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</si>
  <si>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</si>
  <si>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</si>
  <si>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</si>
  <si>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</si>
  <si>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</si>
  <si>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</si>
  <si>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</si>
  <si>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</si>
  <si>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</si>
  <si>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</si>
  <si>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</si>
  <si>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</si>
  <si>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</si>
  <si>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</si>
  <si>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</si>
  <si>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</si>
  <si>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</si>
  <si>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</si>
  <si>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</si>
  <si>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</si>
  <si>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</si>
  <si>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</si>
  <si>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</si>
  <si>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</si>
  <si>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</si>
  <si>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</si>
  <si>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</si>
  <si>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</si>
  <si>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</si>
  <si>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</si>
  <si>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</si>
  <si>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</si>
  <si>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</si>
  <si>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</si>
  <si>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</si>
  <si>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</si>
  <si>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</si>
  <si>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</si>
  <si>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</si>
  <si>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</si>
  <si>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</si>
  <si>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</si>
  <si>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</si>
  <si>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</si>
  <si>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</si>
  <si>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</si>
  <si>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</si>
  <si>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</si>
  <si>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</si>
  <si>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</si>
  <si>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</si>
  <si>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</si>
  <si>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</si>
  <si>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</si>
  <si>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</si>
  <si>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</si>
  <si>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</si>
  <si>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</si>
  <si>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</si>
  <si>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</si>
  <si>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</si>
  <si>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</si>
  <si>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</si>
  <si>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</si>
  <si>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</si>
  <si>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</si>
  <si>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</si>
  <si>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</si>
  <si>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</si>
  <si>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</si>
  <si>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</si>
  <si>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</si>
  <si>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</si>
  <si>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</si>
  <si>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</si>
  <si>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</si>
  <si>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</si>
  <si>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</si>
  <si>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</si>
  <si>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</si>
  <si>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</si>
  <si>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</si>
  <si>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</si>
  <si>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</si>
  <si>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</si>
  <si>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</si>
  <si>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</si>
  <si>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</si>
  <si>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</si>
  <si>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</si>
  <si>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</si>
  <si>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</si>
  <si>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</si>
  <si>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</si>
  <si>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</si>
  <si>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</si>
  <si>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</si>
  <si>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</si>
  <si>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</si>
  <si>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</si>
  <si>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</si>
  <si>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</si>
  <si>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</si>
  <si>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</si>
  <si>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</si>
  <si>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</si>
  <si>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</si>
  <si>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</si>
  <si>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</si>
  <si>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</si>
  <si>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</si>
  <si>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</si>
  <si>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</si>
  <si>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</si>
  <si>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</si>
  <si>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</si>
  <si>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</si>
  <si>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</si>
  <si>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</si>
  <si>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</si>
  <si>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</si>
  <si>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</si>
  <si>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</si>
  <si>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</si>
  <si>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</si>
  <si>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</si>
  <si>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</si>
  <si>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</si>
  <si>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</si>
  <si>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</si>
  <si>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</si>
  <si>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</si>
  <si>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</si>
  <si>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</si>
  <si>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</si>
  <si>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</si>
  <si>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</si>
  <si>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</si>
  <si>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</si>
  <si>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</si>
  <si>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</si>
  <si>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</si>
  <si>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</si>
  <si>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</si>
  <si>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</si>
  <si>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</si>
  <si>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</si>
  <si>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</si>
  <si>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</si>
  <si>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</si>
  <si>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</si>
  <si>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</si>
  <si>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</si>
  <si>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</si>
  <si>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</si>
  <si>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</si>
  <si>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</si>
  <si>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</si>
  <si>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</si>
  <si>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</si>
  <si>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</si>
  <si>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</si>
  <si>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</si>
  <si>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</si>
  <si>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</si>
  <si>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</si>
  <si>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</si>
  <si>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</si>
  <si>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</si>
  <si>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</si>
  <si>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</si>
  <si>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</si>
  <si>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</si>
  <si>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</si>
  <si>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</si>
  <si>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</si>
  <si>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</si>
  <si>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</si>
  <si>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</si>
  <si>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</si>
  <si>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</si>
  <si>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</si>
  <si>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</si>
  <si>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</si>
  <si>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</si>
  <si>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</si>
  <si>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</si>
  <si>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</si>
  <si>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</si>
  <si>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</si>
  <si>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</si>
  <si>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</si>
  <si>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</si>
  <si>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</si>
  <si>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</si>
  <si>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</si>
  <si>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</si>
  <si>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</si>
  <si>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</si>
  <si>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</si>
  <si>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</si>
  <si>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</si>
  <si>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</si>
  <si>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</si>
  <si>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</si>
  <si>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</si>
  <si>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</si>
  <si>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</si>
  <si>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</si>
  <si>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</si>
  <si>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</si>
  <si>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</si>
  <si>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</si>
  <si>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</si>
  <si>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</si>
  <si>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</si>
  <si>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</si>
  <si>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</si>
  <si>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</si>
  <si>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</si>
  <si>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</si>
  <si>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</si>
  <si>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</si>
  <si>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</si>
  <si>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</si>
  <si>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</si>
  <si>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</si>
  <si>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</si>
  <si>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</si>
  <si>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</si>
  <si>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</si>
  <si>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</si>
  <si>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</si>
  <si>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</si>
  <si>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</si>
  <si>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</si>
  <si>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</si>
  <si>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</si>
  <si>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</si>
  <si>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</si>
  <si>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</si>
  <si>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</si>
  <si>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</si>
  <si>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</si>
  <si>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</si>
  <si>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</si>
  <si>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</si>
  <si>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</si>
  <si>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</si>
  <si>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</si>
  <si>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</si>
  <si>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</si>
  <si>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</si>
  <si>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</si>
  <si>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</si>
  <si>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</si>
  <si>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</si>
  <si>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</si>
  <si>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</si>
  <si>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</si>
  <si>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</si>
  <si>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</si>
  <si>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</si>
  <si>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</si>
  <si>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</si>
  <si>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</si>
  <si>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</si>
  <si>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</si>
  <si>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</si>
  <si>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</si>
  <si>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</si>
  <si>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</si>
  <si>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</si>
  <si>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</si>
  <si>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</si>
  <si>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</si>
  <si>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</si>
  <si>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</si>
  <si>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</si>
  <si>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</si>
  <si>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</si>
  <si>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</si>
  <si>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</si>
  <si>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</si>
  <si>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</si>
  <si>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</si>
  <si>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</si>
  <si>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</si>
  <si>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</si>
  <si>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</si>
  <si>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</si>
  <si>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</si>
  <si>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</si>
  <si>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</si>
  <si>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</si>
  <si>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</si>
  <si>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</si>
  <si>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</si>
  <si>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</si>
  <si>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</si>
  <si>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</si>
  <si>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</si>
  <si>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</si>
  <si>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</si>
  <si>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</si>
  <si>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</si>
  <si>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</si>
  <si>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</si>
  <si>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</si>
  <si>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</si>
  <si>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</si>
  <si>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</si>
  <si>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</si>
  <si>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</si>
  <si>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</si>
  <si>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</si>
  <si>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</si>
  <si>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</si>
  <si>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</si>
  <si>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</si>
  <si>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</si>
  <si>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</si>
  <si>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</si>
  <si>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</si>
  <si>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</si>
  <si>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</si>
  <si>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</si>
  <si>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</si>
  <si>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</si>
  <si>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</si>
  <si>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</si>
  <si>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</si>
  <si>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</si>
  <si>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</si>
  <si>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</si>
  <si>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</si>
  <si>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</si>
  <si>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</si>
  <si>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</si>
  <si>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</si>
  <si>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</si>
  <si>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</si>
  <si>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</si>
  <si>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</si>
  <si>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</si>
  <si>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</si>
  <si>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</si>
  <si>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</si>
  <si>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</si>
  <si>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</si>
  <si>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</si>
  <si>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</si>
  <si>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</si>
  <si>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</si>
  <si>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</si>
  <si>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</si>
  <si>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</si>
  <si>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</si>
  <si>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</si>
  <si>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</si>
  <si>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</si>
  <si>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</si>
  <si>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</si>
  <si>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</si>
  <si>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</si>
  <si>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</si>
  <si>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</si>
  <si>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</si>
  <si>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</si>
  <si>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</si>
  <si>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</si>
  <si>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</si>
  <si>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</si>
  <si>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</si>
  <si>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</si>
  <si>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</si>
  <si>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</si>
  <si>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</si>
  <si>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</si>
  <si>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</si>
  <si>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</si>
  <si>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</si>
  <si>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</si>
  <si>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</si>
  <si>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</si>
  <si>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</si>
  <si>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</si>
  <si>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</si>
  <si>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</si>
  <si>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</si>
  <si>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</si>
  <si>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</si>
  <si>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</si>
  <si>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</si>
  <si>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</si>
  <si>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</si>
  <si>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</si>
  <si>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</si>
  <si>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</si>
  <si>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</si>
  <si>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</si>
  <si>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</si>
  <si>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</si>
  <si>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</si>
  <si>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</si>
  <si>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</si>
  <si>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</si>
  <si>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</si>
  <si>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</si>
  <si>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</si>
  <si>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</si>
  <si>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</si>
  <si>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</si>
  <si>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</si>
  <si>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</si>
  <si>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</si>
  <si>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</si>
  <si>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</si>
  <si>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</si>
  <si>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</si>
  <si>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</si>
  <si>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</si>
  <si>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</si>
  <si>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</si>
  <si>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</si>
  <si>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</si>
  <si>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</si>
  <si>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</si>
  <si>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</si>
  <si>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</si>
  <si>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</si>
  <si>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</si>
  <si>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</si>
  <si>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</si>
  <si>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</si>
  <si>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</si>
  <si>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</si>
  <si>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</si>
  <si>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</si>
  <si>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</si>
  <si>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</si>
  <si>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</si>
  <si>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</si>
  <si>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</si>
  <si>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</si>
  <si>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</si>
  <si>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</si>
  <si>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</si>
  <si>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</si>
  <si>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</si>
  <si>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</si>
  <si>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</si>
  <si>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</si>
  <si>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</si>
  <si>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</si>
  <si>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</si>
  <si>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</si>
  <si>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</si>
  <si>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</si>
  <si>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</si>
  <si>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</si>
  <si>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</si>
  <si>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</si>
  <si>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</si>
  <si>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</si>
  <si>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</si>
  <si>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</si>
  <si>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</si>
  <si>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</si>
  <si>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</si>
  <si>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</si>
  <si>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</si>
  <si>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</si>
  <si>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</si>
  <si>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</si>
  <si>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</si>
  <si>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</si>
  <si>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</si>
  <si>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</si>
  <si>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</si>
  <si>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</si>
  <si>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</si>
  <si>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</si>
  <si>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</si>
  <si>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</si>
  <si>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</si>
  <si>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</si>
  <si>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</si>
  <si>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</si>
  <si>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</si>
  <si>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</si>
  <si>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</si>
  <si>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</si>
  <si>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</si>
  <si>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</si>
  <si>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</si>
  <si>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</si>
  <si>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</si>
  <si>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</si>
  <si>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</si>
  <si>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</si>
  <si>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</si>
  <si>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</si>
  <si>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</si>
  <si>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</si>
  <si>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</si>
  <si>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</si>
  <si>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</si>
  <si>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</si>
  <si>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</si>
  <si>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</si>
  <si>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</si>
  <si>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</si>
  <si>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</si>
  <si>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</si>
  <si>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</si>
  <si>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</si>
  <si>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</si>
  <si>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</si>
  <si>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</si>
  <si>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</si>
  <si>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</si>
  <si>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</si>
  <si>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</si>
  <si>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</si>
  <si>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</si>
  <si>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</si>
  <si>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</si>
  <si>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</si>
  <si>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</si>
  <si>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</si>
  <si>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</si>
  <si>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</si>
  <si>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</si>
  <si>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</si>
  <si>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</si>
  <si>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</si>
  <si>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</si>
  <si>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</si>
  <si>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</si>
  <si>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</si>
  <si>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</si>
  <si>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</si>
  <si>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</si>
  <si>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</si>
  <si>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</si>
  <si>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</si>
  <si>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</si>
  <si>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</si>
  <si>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</si>
  <si>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</si>
  <si>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</si>
  <si>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</si>
  <si>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</si>
  <si>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</si>
  <si>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</si>
  <si>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</si>
  <si>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</si>
  <si>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</si>
  <si>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</si>
  <si>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</si>
  <si>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</si>
  <si>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</si>
  <si>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</si>
  <si>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</si>
  <si>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</si>
  <si>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</si>
  <si>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</si>
  <si>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</si>
  <si>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</si>
  <si>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</si>
  <si>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</si>
  <si>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</si>
  <si>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</si>
  <si>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</si>
  <si>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</si>
  <si>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</si>
  <si>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</si>
  <si>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</si>
  <si>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</si>
  <si>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</si>
  <si>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</si>
  <si>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</si>
  <si>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</si>
  <si>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</si>
  <si>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</si>
  <si>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</si>
  <si>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</si>
  <si>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</si>
  <si>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</si>
  <si>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</si>
  <si>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</si>
  <si>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</si>
  <si>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</si>
  <si>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</si>
  <si>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</si>
  <si>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</si>
  <si>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</si>
  <si>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</si>
  <si>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</si>
  <si>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</si>
  <si>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</si>
  <si>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</si>
  <si>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</si>
  <si>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</si>
  <si>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</si>
  <si>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</si>
  <si>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</si>
  <si>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</si>
  <si>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</si>
  <si>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</si>
  <si>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</si>
  <si>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</si>
  <si>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</si>
  <si>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</si>
  <si>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</si>
  <si>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</si>
  <si>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</si>
  <si>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</si>
  <si>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</si>
  <si>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</si>
  <si>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</si>
  <si>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</si>
  <si>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</si>
  <si>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</si>
  <si>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</si>
  <si>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</si>
  <si>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</si>
  <si>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</si>
  <si>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</si>
  <si>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</si>
  <si>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</si>
  <si>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</si>
  <si>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</si>
  <si>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</si>
  <si>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</si>
  <si>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</si>
  <si>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</si>
  <si>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</si>
  <si>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</si>
  <si>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</si>
  <si>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</si>
  <si>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</si>
  <si>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</si>
  <si>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</si>
  <si>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</si>
  <si>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</si>
  <si>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</si>
  <si>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</si>
  <si>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</si>
  <si>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</si>
  <si>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</si>
  <si>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</si>
  <si>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</si>
  <si>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</si>
  <si>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</si>
  <si>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</si>
  <si>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</si>
  <si>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</si>
  <si>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</si>
  <si>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</si>
  <si>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</si>
  <si>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</si>
  <si>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</si>
  <si>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</si>
  <si>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</si>
  <si>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</si>
  <si>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</si>
  <si>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</si>
  <si>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</si>
  <si>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</si>
  <si>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</si>
  <si>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</si>
  <si>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</si>
  <si>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</si>
  <si>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</si>
  <si>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</si>
  <si>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</si>
  <si>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</si>
  <si>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</si>
  <si>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</si>
  <si>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</si>
  <si>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</si>
  <si>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</si>
  <si>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</si>
  <si>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</si>
  <si>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</si>
  <si>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</si>
  <si>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</si>
  <si>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</si>
  <si>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</si>
  <si>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</si>
  <si>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</si>
  <si>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</si>
  <si>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</si>
  <si>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</si>
  <si>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</si>
  <si>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</si>
  <si>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</si>
  <si>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</si>
  <si>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</si>
  <si>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</si>
  <si>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</si>
  <si>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</si>
  <si>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</si>
  <si>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</si>
  <si>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</si>
  <si>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</si>
  <si>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</si>
  <si>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</si>
  <si>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</si>
  <si>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</si>
  <si>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</si>
  <si>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</si>
  <si>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</si>
  <si>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</si>
  <si>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</si>
  <si>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</si>
  <si>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</si>
  <si>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</si>
  <si>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</si>
  <si>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</si>
  <si>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</si>
  <si>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</si>
  <si>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</si>
  <si>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</si>
  <si>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</si>
  <si>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</si>
  <si>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</si>
  <si>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</si>
  <si>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</si>
  <si>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</si>
  <si>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</si>
  <si>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</si>
  <si>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</si>
  <si>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</si>
  <si>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</si>
  <si>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</si>
  <si>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</si>
  <si>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</si>
  <si>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</si>
  <si>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</si>
  <si>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</si>
  <si>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</si>
  <si>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</si>
  <si>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</si>
  <si>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</si>
  <si>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</si>
  <si>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</si>
  <si>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</si>
  <si>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</si>
  <si>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</si>
  <si>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</si>
  <si>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</si>
  <si>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</si>
  <si>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</si>
  <si>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</si>
  <si>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</si>
  <si>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</si>
  <si>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</si>
  <si>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</si>
  <si>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</si>
  <si>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</si>
  <si>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</si>
  <si>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</si>
  <si>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</si>
  <si>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</si>
  <si>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</si>
  <si>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</si>
  <si>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</si>
  <si>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</si>
  <si>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</si>
  <si>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</si>
  <si>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</si>
  <si>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</si>
  <si>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</si>
  <si>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</si>
  <si>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</si>
  <si>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</si>
  <si>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</si>
  <si>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</si>
  <si>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</si>
  <si>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</si>
  <si>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</si>
  <si>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</si>
  <si>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</si>
  <si>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</si>
  <si>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</si>
  <si>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</si>
  <si>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</si>
  <si>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</si>
  <si>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</si>
  <si>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</si>
  <si>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</si>
  <si>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</si>
  <si>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</si>
  <si>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</si>
  <si>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</si>
  <si>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</si>
  <si>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</si>
  <si>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</si>
  <si>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</si>
  <si>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</si>
  <si>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</si>
  <si>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</si>
  <si>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</si>
  <si>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</si>
  <si>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</si>
  <si>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</si>
  <si>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</si>
  <si>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</si>
  <si>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</si>
  <si>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</si>
  <si>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</si>
  <si>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</si>
  <si>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</si>
  <si>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</si>
  <si>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</si>
  <si>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</si>
  <si>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</si>
  <si>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</si>
  <si>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</si>
  <si>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</si>
  <si>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</si>
  <si>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</si>
  <si>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</si>
  <si>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</si>
  <si>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</si>
  <si>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</si>
  <si>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</si>
  <si>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</si>
  <si>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</si>
  <si>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</si>
  <si>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</si>
  <si>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</si>
  <si>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</si>
  <si>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</si>
  <si>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</si>
  <si>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</si>
  <si>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</si>
  <si>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</si>
  <si>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</si>
  <si>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</si>
  <si>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</si>
  <si>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</si>
  <si>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</si>
  <si>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</si>
  <si>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</si>
  <si>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</si>
  <si>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</si>
  <si>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</si>
  <si>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</si>
  <si>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</si>
  <si>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</si>
  <si>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</si>
  <si>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</si>
  <si>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</si>
  <si>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</si>
  <si>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</si>
  <si>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</si>
  <si>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</si>
  <si>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</si>
  <si>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</si>
  <si>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</si>
  <si>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</si>
  <si>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</si>
  <si>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</si>
  <si>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</si>
  <si>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</si>
  <si>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</si>
  <si>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</si>
  <si>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</si>
  <si>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</si>
  <si>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</si>
  <si>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</si>
  <si>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</si>
  <si>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</si>
  <si>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</si>
  <si>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</si>
  <si>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</si>
  <si>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</si>
  <si>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</si>
  <si>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</si>
  <si>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</si>
  <si>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</si>
  <si>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</si>
  <si>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</si>
  <si>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</si>
  <si>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</si>
  <si>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</si>
  <si>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</si>
  <si>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</si>
  <si>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</si>
  <si>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</si>
  <si>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</si>
  <si>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</si>
  <si>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</si>
  <si>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</si>
  <si>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</si>
  <si>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</si>
  <si>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</si>
  <si>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</si>
  <si>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</si>
  <si>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</si>
  <si>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</si>
  <si>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</si>
  <si>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</si>
  <si>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</si>
  <si>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</si>
  <si>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</si>
  <si>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</si>
  <si>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</si>
  <si>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</si>
  <si>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</si>
  <si>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</si>
  <si>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</si>
  <si>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</si>
  <si>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</si>
  <si>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</si>
  <si>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</si>
  <si>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</si>
  <si>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</si>
  <si>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</si>
  <si>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</si>
  <si>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</si>
  <si>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</si>
  <si>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</si>
  <si>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</si>
  <si>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</si>
  <si>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</si>
  <si>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</si>
  <si>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</si>
  <si>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</si>
  <si>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</si>
  <si>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</si>
  <si>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</si>
  <si>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</si>
  <si>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</si>
  <si>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</si>
  <si>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</si>
  <si>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</si>
  <si>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</si>
  <si>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</si>
  <si>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</si>
  <si>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</si>
  <si>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</si>
  <si>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</si>
  <si>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</si>
  <si>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</si>
  <si>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</si>
  <si>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</si>
  <si>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</si>
  <si>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</si>
  <si>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</si>
  <si>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</si>
  <si>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</si>
  <si>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</si>
  <si>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</si>
  <si>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</si>
  <si>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</si>
  <si>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</si>
  <si>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</si>
  <si>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</si>
  <si>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</si>
  <si>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</si>
  <si>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</si>
  <si>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</si>
  <si>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</si>
  <si>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</si>
  <si>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</si>
  <si>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</si>
  <si>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</si>
  <si>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</si>
  <si>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</si>
  <si>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</si>
  <si>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</si>
  <si>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</si>
  <si>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</si>
  <si>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</si>
  <si>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</si>
  <si>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</si>
  <si>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</si>
  <si>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</si>
  <si>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</si>
  <si>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</si>
  <si>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</si>
  <si>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</si>
  <si>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</si>
  <si>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</si>
  <si>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</si>
  <si>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</si>
  <si>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</si>
  <si>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</si>
  <si>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</si>
  <si>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</si>
  <si>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</si>
  <si>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</si>
  <si>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</si>
  <si>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</si>
  <si>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</si>
  <si>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</si>
  <si>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</si>
  <si>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</si>
  <si>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</si>
  <si>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</si>
  <si>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</si>
  <si>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</si>
  <si>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</si>
  <si>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</si>
  <si>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</si>
  <si>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</si>
  <si>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</si>
  <si>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</si>
  <si>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</si>
  <si>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</si>
  <si>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</si>
  <si>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</si>
  <si>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</si>
  <si>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</si>
  <si>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</si>
  <si>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</si>
  <si>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</si>
  <si>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</si>
  <si>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</si>
  <si>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</si>
  <si>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</si>
  <si>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</si>
  <si>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</si>
  <si>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</si>
  <si>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</si>
  <si>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</si>
  <si>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</si>
  <si>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</si>
  <si>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</si>
  <si>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</si>
  <si>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</si>
  <si>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</si>
  <si>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</si>
  <si>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</si>
  <si>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</si>
  <si>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</si>
  <si>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</si>
  <si>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</si>
  <si>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</si>
  <si>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</si>
  <si>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</si>
  <si>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</si>
  <si>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</si>
  <si>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</si>
  <si>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</si>
  <si>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</si>
  <si>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</si>
  <si>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</si>
  <si>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</si>
  <si>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</si>
  <si>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</si>
  <si>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</si>
  <si>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</si>
  <si>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</si>
  <si>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</si>
  <si>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</si>
  <si>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</si>
  <si>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</si>
  <si>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</si>
  <si>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</si>
  <si>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</si>
  <si>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</si>
  <si>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</si>
  <si>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</si>
  <si>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</si>
  <si>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</si>
  <si>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</si>
  <si>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</si>
  <si>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</si>
  <si>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</si>
  <si>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</si>
  <si>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</si>
  <si>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</si>
  <si>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</si>
  <si>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</si>
  <si>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</si>
  <si>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</si>
  <si>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</si>
  <si>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</si>
  <si>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</si>
  <si>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</si>
  <si>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</si>
  <si>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</si>
  <si>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</si>
  <si>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</si>
  <si>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</si>
  <si>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</si>
  <si>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</si>
  <si>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</si>
  <si>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</si>
  <si>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</si>
  <si>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</si>
  <si>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</si>
  <si>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</si>
  <si>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</si>
  <si>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</si>
  <si>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</si>
  <si>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</si>
  <si>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</si>
  <si>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</si>
  <si>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</si>
  <si>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</si>
  <si>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</si>
  <si>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</si>
  <si>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</si>
  <si>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</si>
  <si>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</si>
  <si>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</si>
  <si>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</si>
  <si>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</si>
  <si>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</si>
  <si>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</si>
  <si>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</si>
  <si>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</si>
  <si>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</si>
  <si>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</si>
  <si>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</si>
  <si>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</si>
  <si>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</si>
  <si>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</si>
  <si>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</si>
  <si>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</si>
  <si>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</si>
  <si>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</si>
  <si>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</si>
  <si>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</si>
  <si>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</si>
  <si>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</si>
  <si>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</si>
  <si>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</si>
  <si>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</si>
  <si>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</si>
  <si>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</si>
  <si>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</si>
  <si>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</si>
  <si>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</si>
  <si>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</si>
  <si>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</si>
  <si>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</si>
  <si>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</si>
  <si>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</si>
  <si>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</si>
  <si>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</si>
  <si>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</si>
  <si>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</si>
  <si>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</si>
  <si>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</si>
  <si>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</si>
  <si>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</si>
  <si>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</si>
  <si>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</si>
  <si>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</si>
  <si>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</si>
  <si>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</si>
  <si>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</si>
  <si>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</si>
  <si>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</si>
  <si>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</si>
  <si>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</si>
  <si>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</si>
  <si>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</si>
  <si>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</si>
  <si>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</si>
  <si>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</si>
  <si>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</si>
  <si>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</si>
  <si>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</si>
  <si>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</si>
  <si>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</si>
  <si>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</si>
  <si>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</si>
  <si>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</si>
  <si>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</si>
  <si>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</si>
  <si>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</si>
  <si>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</si>
  <si>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</si>
  <si>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</si>
  <si>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</si>
  <si>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</si>
  <si>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</si>
  <si>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</si>
  <si>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</si>
  <si>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</si>
  <si>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</si>
  <si>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</si>
  <si>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</si>
  <si>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</si>
  <si>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</si>
  <si>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</si>
  <si>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</si>
  <si>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</si>
  <si>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</si>
  <si>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</si>
  <si>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</si>
  <si>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</si>
  <si>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</si>
  <si>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</si>
  <si>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</si>
  <si>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</si>
  <si>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</si>
  <si>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</si>
  <si>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</si>
  <si>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</si>
  <si>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</si>
  <si>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</si>
  <si>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</si>
  <si>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</si>
  <si>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</si>
  <si>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</si>
  <si>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</si>
  <si>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</si>
  <si>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</si>
  <si>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</si>
  <si>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</si>
  <si>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</si>
  <si>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</si>
  <si>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</si>
  <si>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</si>
  <si>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</si>
  <si>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</si>
  <si>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</si>
  <si>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</si>
  <si>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</si>
  <si>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</si>
  <si>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</si>
  <si>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</si>
  <si>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</si>
  <si>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</si>
  <si>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</si>
  <si>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</si>
  <si>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</si>
  <si>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</si>
  <si>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</si>
  <si>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</si>
  <si>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</si>
  <si>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</si>
  <si>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</si>
  <si>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</si>
  <si>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</si>
  <si>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</si>
  <si>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</si>
  <si>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</si>
  <si>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</si>
  <si>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</si>
  <si>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</si>
  <si>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</si>
  <si>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</si>
  <si>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</si>
  <si>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</si>
  <si>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</si>
  <si>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</si>
  <si>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</si>
  <si>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</si>
  <si>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</si>
  <si>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</si>
  <si>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</si>
  <si>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</si>
  <si>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</si>
  <si>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</si>
  <si>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</si>
  <si>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</si>
  <si>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</si>
  <si>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</si>
  <si>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</si>
  <si>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</si>
  <si>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</si>
  <si>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</si>
  <si>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</si>
  <si>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</si>
  <si>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</si>
  <si>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</si>
  <si>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</si>
  <si>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</si>
  <si>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</si>
  <si>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</si>
  <si>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</si>
  <si>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</si>
  <si>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</si>
  <si>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</si>
  <si>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</si>
  <si>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</si>
  <si>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</si>
  <si>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</si>
  <si>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</si>
  <si>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</si>
  <si>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</si>
  <si>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</si>
  <si>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</si>
  <si>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</si>
  <si>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</si>
  <si>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</si>
  <si>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</si>
  <si>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</si>
  <si>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</si>
  <si>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</si>
  <si>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</si>
  <si>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</si>
  <si>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</si>
  <si>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</si>
  <si>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</si>
  <si>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</si>
  <si>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</si>
  <si>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</si>
  <si>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</si>
  <si>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</si>
  <si>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</si>
  <si>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</si>
  <si>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</si>
  <si>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</si>
  <si>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</si>
  <si>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</si>
  <si>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</si>
  <si>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</si>
  <si>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</si>
  <si>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</si>
  <si>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</si>
  <si>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</si>
  <si>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</si>
  <si>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</si>
  <si>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</si>
  <si>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</si>
  <si>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</si>
  <si>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</si>
  <si>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</si>
  <si>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</si>
  <si>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</si>
  <si>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</si>
  <si>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</si>
  <si>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</si>
  <si>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</si>
  <si>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</si>
  <si>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</si>
  <si>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</si>
  <si>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</si>
  <si>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</si>
  <si>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</si>
  <si>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</si>
  <si>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</si>
  <si>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</si>
  <si>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</si>
  <si>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</si>
  <si>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</si>
  <si>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</si>
  <si>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</si>
  <si>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</si>
  <si>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</si>
  <si>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</si>
  <si>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</si>
  <si>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</si>
  <si>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</si>
  <si>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</si>
  <si>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</si>
  <si>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</si>
  <si>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</si>
  <si>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</si>
  <si>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</si>
  <si>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</si>
  <si>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</si>
  <si>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</si>
  <si>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</si>
  <si>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</si>
  <si>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</si>
  <si>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</si>
  <si>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</si>
  <si>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</si>
  <si>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</si>
  <si>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</si>
  <si>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</si>
  <si>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</si>
  <si>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</si>
  <si>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</si>
  <si>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</si>
  <si>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</si>
  <si>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</si>
  <si>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</si>
  <si>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</si>
  <si>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</si>
  <si>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</si>
  <si>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</si>
  <si>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</si>
  <si>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</si>
  <si>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</si>
  <si>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</si>
  <si>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</si>
  <si>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</si>
  <si>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</si>
  <si>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</si>
  <si>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</si>
  <si>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</si>
  <si>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</si>
  <si>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</si>
  <si>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</si>
  <si>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</si>
  <si>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</si>
  <si>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</si>
  <si>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</si>
  <si>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</si>
  <si>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</si>
  <si>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</si>
  <si>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</si>
  <si>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</si>
  <si>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</si>
  <si>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</si>
  <si>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</si>
  <si>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</si>
  <si>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</si>
  <si>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</si>
  <si>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</si>
  <si>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</si>
  <si>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</si>
  <si>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</si>
  <si>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</si>
  <si>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</si>
  <si>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</si>
  <si>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</si>
  <si>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</si>
  <si>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</si>
  <si>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</si>
  <si>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</si>
  <si>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</si>
  <si>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</si>
  <si>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</si>
  <si>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</si>
  <si>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</si>
  <si>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</si>
  <si>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</si>
  <si>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</si>
  <si>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</si>
  <si>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</si>
  <si>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</si>
  <si>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</si>
  <si>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</si>
  <si>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</si>
  <si>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</si>
  <si>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</si>
  <si>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</si>
  <si>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</si>
  <si>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</si>
  <si>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</si>
  <si>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</si>
  <si>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</si>
  <si>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</si>
  <si>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</si>
  <si>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</si>
  <si>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</si>
  <si>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</si>
  <si>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</si>
  <si>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</si>
  <si>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</si>
  <si>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</si>
  <si>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</si>
  <si>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</si>
  <si>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</si>
  <si>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</si>
  <si>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</si>
  <si>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</si>
  <si>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</si>
  <si>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</si>
  <si>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</si>
  <si>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</si>
  <si>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</si>
  <si>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</si>
  <si>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</si>
  <si>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</si>
  <si>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</si>
  <si>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</si>
  <si>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</si>
  <si>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</si>
  <si>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</si>
  <si>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</si>
  <si>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</si>
  <si>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</si>
  <si>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</si>
  <si>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</si>
  <si>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</si>
  <si>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</si>
  <si>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</si>
  <si>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</si>
  <si>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</si>
  <si>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</si>
  <si>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</si>
  <si>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</si>
  <si>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</si>
  <si>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</si>
  <si>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</si>
  <si>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</si>
  <si>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</si>
  <si>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</si>
  <si>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</si>
  <si>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</si>
  <si>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</si>
  <si>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</si>
  <si>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</si>
  <si>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</si>
  <si>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</si>
  <si>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</si>
  <si>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</si>
  <si>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</si>
  <si>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</si>
  <si>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</si>
  <si>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</si>
  <si>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</si>
  <si>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</si>
  <si>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</si>
  <si>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</si>
  <si>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</si>
  <si>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</si>
  <si>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</si>
  <si>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</si>
  <si>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</si>
  <si>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</si>
  <si>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</si>
  <si>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</si>
  <si>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</si>
  <si>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</si>
  <si>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</si>
  <si>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</si>
  <si>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</si>
  <si>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</si>
  <si>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</si>
  <si>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</si>
  <si>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</si>
  <si>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</si>
  <si>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</si>
  <si>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</si>
  <si>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</si>
  <si>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</si>
  <si>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</si>
  <si>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</si>
  <si>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</si>
  <si>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</si>
  <si>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</si>
  <si>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</si>
  <si>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</si>
  <si>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</si>
  <si>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</si>
  <si>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</si>
  <si>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</si>
  <si>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</si>
  <si>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</si>
  <si>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</si>
  <si>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</si>
  <si>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</si>
  <si>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</si>
  <si>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</si>
  <si>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</si>
  <si>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</si>
  <si>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</si>
  <si>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</si>
  <si>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</si>
  <si>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</si>
  <si>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</si>
  <si>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</si>
  <si>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</si>
  <si>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</si>
  <si>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</si>
  <si>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</si>
  <si>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</si>
  <si>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</si>
  <si>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</si>
  <si>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</si>
  <si>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</si>
  <si>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</si>
  <si>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</si>
  <si>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</si>
  <si>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</si>
  <si>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</si>
  <si>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</si>
  <si>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</si>
  <si>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</si>
  <si>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</si>
  <si>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</si>
  <si>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</si>
  <si>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</si>
  <si>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</si>
  <si>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</si>
  <si>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</si>
  <si>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</si>
  <si>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</si>
  <si>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</si>
  <si>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</si>
  <si>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</si>
  <si>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</si>
  <si>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</si>
  <si>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</si>
  <si>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</si>
  <si>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</si>
  <si>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</si>
  <si>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</si>
  <si>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</si>
  <si>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</si>
  <si>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</si>
  <si>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</si>
  <si>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</si>
  <si>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</si>
  <si>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</si>
  <si>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</si>
  <si>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</si>
  <si>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</si>
  <si>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</si>
  <si>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</si>
  <si>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</si>
  <si>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</si>
  <si>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</si>
  <si>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</si>
  <si>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</si>
  <si>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</si>
  <si>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</si>
  <si>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</si>
  <si>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</si>
  <si>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</si>
  <si>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</si>
  <si>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</si>
  <si>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</si>
  <si>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</si>
  <si>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</si>
  <si>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</si>
  <si>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</si>
  <si>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</si>
  <si>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</si>
  <si>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</si>
  <si>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</si>
  <si>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</si>
  <si>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</si>
  <si>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</si>
  <si>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</si>
  <si>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</si>
  <si>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</si>
  <si>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</si>
  <si>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</si>
  <si>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</si>
  <si>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</si>
  <si>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</si>
  <si>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</si>
  <si>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</si>
  <si>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</si>
  <si>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</si>
  <si>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</si>
  <si>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</si>
  <si>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</si>
  <si>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</si>
  <si>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</si>
  <si>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</si>
  <si>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</si>
  <si>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</si>
  <si>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</si>
  <si>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</si>
  <si>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</si>
  <si>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</si>
  <si>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</si>
  <si>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</si>
  <si>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</si>
  <si>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</si>
  <si>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</si>
  <si>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</si>
  <si>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</si>
  <si>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</si>
  <si>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</si>
  <si>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</si>
  <si>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</si>
  <si>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</si>
  <si>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</si>
  <si>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</si>
  <si>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</si>
  <si>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</si>
  <si>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</si>
  <si>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</si>
  <si>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</si>
  <si>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</si>
  <si>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</si>
  <si>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</si>
  <si>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</si>
  <si>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</si>
  <si>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</si>
  <si>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</si>
  <si>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</si>
  <si>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</si>
  <si>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</si>
  <si>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</si>
  <si>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</si>
  <si>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</si>
  <si>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</si>
  <si>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</si>
  <si>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</si>
  <si>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</si>
  <si>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</si>
  <si>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</si>
  <si>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</si>
  <si>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</si>
  <si>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</si>
  <si>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</si>
  <si>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</si>
  <si>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</si>
  <si>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</si>
  <si>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</si>
  <si>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</si>
  <si>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</si>
  <si>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</si>
  <si>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</si>
  <si>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</si>
  <si>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</si>
  <si>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</si>
  <si>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</si>
  <si>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</si>
  <si>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</si>
  <si>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</si>
  <si>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</si>
  <si>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</si>
  <si>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</si>
  <si>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</si>
  <si>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</si>
  <si>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</si>
  <si>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</si>
  <si>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</si>
  <si>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</si>
  <si>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</si>
  <si>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</si>
  <si>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</si>
  <si>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</si>
  <si>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</si>
  <si>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</si>
  <si>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</si>
  <si>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</si>
  <si>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</si>
  <si>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</si>
  <si>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</si>
  <si>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</si>
  <si>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</si>
  <si>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</si>
  <si>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</si>
  <si>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</si>
  <si>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</si>
  <si>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</si>
  <si>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</si>
  <si>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</si>
  <si>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</si>
  <si>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</si>
  <si>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</si>
  <si>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</si>
  <si>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</si>
  <si>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</si>
  <si>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</si>
  <si>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</si>
  <si>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</si>
  <si>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</si>
  <si>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</si>
  <si>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</si>
  <si>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</si>
  <si>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</si>
  <si>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</si>
  <si>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</si>
  <si>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</si>
  <si>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</si>
  <si>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</si>
  <si>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</si>
  <si>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</si>
  <si>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</si>
  <si>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</si>
  <si>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</si>
  <si>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</si>
  <si>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</si>
  <si>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</si>
  <si>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</si>
  <si>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</si>
  <si>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</si>
  <si>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</si>
  <si>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</si>
  <si>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</si>
  <si>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</si>
  <si>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</si>
  <si>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</si>
  <si>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</si>
  <si>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</si>
  <si>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</si>
  <si>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</si>
  <si>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</si>
  <si>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</si>
  <si>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</si>
  <si>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</si>
  <si>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</si>
  <si>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</si>
  <si>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</si>
  <si>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</si>
  <si>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</si>
  <si>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</si>
  <si>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</si>
  <si>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</si>
  <si>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</si>
  <si>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</si>
  <si>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</si>
  <si>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</si>
  <si>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</si>
  <si>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</si>
  <si>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</si>
  <si>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</si>
  <si>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</si>
  <si>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</si>
  <si>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</si>
  <si>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</si>
  <si>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</si>
  <si>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</si>
  <si>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</si>
  <si>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</si>
  <si>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</si>
  <si>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</si>
  <si>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</si>
  <si>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</si>
  <si>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</si>
  <si>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</si>
  <si>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</si>
  <si>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</si>
  <si>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</si>
  <si>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</si>
  <si>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</si>
  <si>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</si>
  <si>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</si>
  <si>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</si>
  <si>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</si>
  <si>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</si>
  <si>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</si>
  <si>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</si>
  <si>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</si>
  <si>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</si>
  <si>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</si>
  <si>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</si>
  <si>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</si>
  <si>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</si>
  <si>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</si>
  <si>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</si>
  <si>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</si>
  <si>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</si>
  <si>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</si>
  <si>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</si>
  <si>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</si>
  <si>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</si>
  <si>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</si>
  <si>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</si>
  <si>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</si>
  <si>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</si>
  <si>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</si>
  <si>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</si>
  <si>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</si>
  <si>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</si>
  <si>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</si>
  <si>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</si>
  <si>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</si>
  <si>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</si>
  <si>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</si>
  <si>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</si>
  <si>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</si>
  <si>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</si>
  <si>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</si>
  <si>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</si>
  <si>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</si>
  <si>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</si>
  <si>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</si>
  <si>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</si>
  <si>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</si>
  <si>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</si>
  <si>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</si>
  <si>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</si>
  <si>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</si>
  <si>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</si>
  <si>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</si>
  <si>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</si>
  <si>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</si>
  <si>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</si>
  <si>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</si>
  <si>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</si>
  <si>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</si>
  <si>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</si>
  <si>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</si>
  <si>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</si>
  <si>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</si>
  <si>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</si>
  <si>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</si>
  <si>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</si>
  <si>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</si>
  <si>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</si>
  <si>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</si>
  <si>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</si>
  <si>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</si>
  <si>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</si>
  <si>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</si>
  <si>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</si>
  <si>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</si>
  <si>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</si>
  <si>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</si>
  <si>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</si>
  <si>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</si>
  <si>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</si>
  <si>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</si>
  <si>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</si>
  <si>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</si>
  <si>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</si>
  <si>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</si>
  <si>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</si>
  <si>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</si>
  <si>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</si>
  <si>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</si>
  <si>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</si>
  <si>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</si>
  <si>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</si>
  <si>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</si>
  <si>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</si>
  <si>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</si>
  <si>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</si>
  <si>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</si>
  <si>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</si>
  <si>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</si>
  <si>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</si>
  <si>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</si>
  <si>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</si>
  <si>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</si>
  <si>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</si>
  <si>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</si>
  <si>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</si>
  <si>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</si>
  <si>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</si>
  <si>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</si>
  <si>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</si>
  <si>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</si>
  <si>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</si>
  <si>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</si>
  <si>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</si>
  <si>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</si>
  <si>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</si>
  <si>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</si>
  <si>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</si>
  <si>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</si>
  <si>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</si>
  <si>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</si>
  <si>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</si>
  <si>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</si>
  <si>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</si>
  <si>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</si>
  <si>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</si>
  <si>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</si>
  <si>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</si>
  <si>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</si>
  <si>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</si>
  <si>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</si>
  <si>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</si>
  <si>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</si>
  <si>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</si>
  <si>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</si>
  <si>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</si>
  <si>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</si>
  <si>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</si>
  <si>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</si>
  <si>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</si>
  <si>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</si>
  <si>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</si>
  <si>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</si>
  <si>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</si>
  <si>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</si>
  <si>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</si>
  <si>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</si>
  <si>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</si>
  <si>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</si>
  <si>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</si>
  <si>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</si>
  <si>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</si>
  <si>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</si>
  <si>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</si>
  <si>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</si>
  <si>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</si>
  <si>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</si>
  <si>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</si>
  <si>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</si>
  <si>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</si>
  <si>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</si>
  <si>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</si>
  <si>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</si>
  <si>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</si>
  <si>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</si>
  <si>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</si>
  <si>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</si>
  <si>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</si>
  <si>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</si>
  <si>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</si>
  <si>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</si>
  <si>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</si>
  <si>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</si>
  <si>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</si>
  <si>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</si>
  <si>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</si>
  <si>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</si>
  <si>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</si>
  <si>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</si>
  <si>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</si>
  <si>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</si>
  <si>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</si>
  <si>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</si>
  <si>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</si>
  <si>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</si>
  <si>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</si>
  <si>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</si>
  <si>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</si>
  <si>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</si>
  <si>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</si>
  <si>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</si>
  <si>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</si>
  <si>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</si>
  <si>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</si>
  <si>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</si>
  <si>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</si>
  <si>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</si>
  <si>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</si>
  <si>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</si>
  <si>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</si>
  <si>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</si>
  <si>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</si>
  <si>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</si>
  <si>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</si>
  <si>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</si>
  <si>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</si>
  <si>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</si>
  <si>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</si>
  <si>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</si>
  <si>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</si>
  <si>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</si>
  <si>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</si>
  <si>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</si>
  <si>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</si>
  <si>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</si>
  <si>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</si>
  <si>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</si>
  <si>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</si>
  <si>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</si>
  <si>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</si>
  <si>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</si>
  <si>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</si>
  <si>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</si>
  <si>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</si>
  <si>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</si>
  <si>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</si>
  <si>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</si>
  <si>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</si>
  <si>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</si>
  <si>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</si>
  <si>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</si>
  <si>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</si>
  <si>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</si>
  <si>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</si>
  <si>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</si>
  <si>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</si>
  <si>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</si>
  <si>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</si>
  <si>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</si>
  <si>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</si>
  <si>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</si>
  <si>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</si>
  <si>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</si>
  <si>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</si>
  <si>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</si>
  <si>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</si>
  <si>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</si>
  <si>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</si>
  <si>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</si>
  <si>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</si>
  <si>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</si>
  <si>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</si>
  <si>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</si>
  <si>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</si>
  <si>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</si>
  <si>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</si>
  <si>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</si>
  <si>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</si>
  <si>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</si>
  <si>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</si>
  <si>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</si>
  <si>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</si>
  <si>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</si>
  <si>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</si>
  <si>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</si>
  <si>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</si>
  <si>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</si>
  <si>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</si>
  <si>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</si>
  <si>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</si>
  <si>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</si>
  <si>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</si>
  <si>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</si>
  <si>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</si>
  <si>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</si>
  <si>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</si>
  <si>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</si>
  <si>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</si>
  <si>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</si>
  <si>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</si>
  <si>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</si>
  <si>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</si>
  <si>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</si>
  <si>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</si>
  <si>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</si>
  <si>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</si>
  <si>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</si>
  <si>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</si>
  <si>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</si>
  <si>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</si>
  <si>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</si>
  <si>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</si>
  <si>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</si>
  <si>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</si>
  <si>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</si>
  <si>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</si>
  <si>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</si>
  <si>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</si>
  <si>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</si>
  <si>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</si>
  <si>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</si>
  <si>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</si>
  <si>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</si>
  <si>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</si>
  <si>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</si>
  <si>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</si>
  <si>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</si>
  <si>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</si>
  <si>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</si>
  <si>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</si>
  <si>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</si>
  <si>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</si>
  <si>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</si>
  <si>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</si>
  <si>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</si>
  <si>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</si>
  <si>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</si>
  <si>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</si>
  <si>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</si>
  <si>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</si>
  <si>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</si>
  <si>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</si>
  <si>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</si>
  <si>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</si>
  <si>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</si>
  <si>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</si>
  <si>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</si>
  <si>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</si>
  <si>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</si>
  <si>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</si>
  <si>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</si>
  <si>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</si>
  <si>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</si>
  <si>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</si>
  <si>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</si>
  <si>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</si>
  <si>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</si>
  <si>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</si>
  <si>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</si>
  <si>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</si>
  <si>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</si>
  <si>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</si>
  <si>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</si>
  <si>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</si>
  <si>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</si>
  <si>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</si>
  <si>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</si>
  <si>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</si>
  <si>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</si>
  <si>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</si>
  <si>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</si>
  <si>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</si>
  <si>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</si>
  <si>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</si>
  <si>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</si>
  <si>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</si>
  <si>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</si>
  <si>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</si>
  <si>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</si>
  <si>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</si>
  <si>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</si>
  <si>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</si>
  <si>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</si>
  <si>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</si>
  <si>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</si>
  <si>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</si>
  <si>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</si>
  <si>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</si>
  <si>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</si>
  <si>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</si>
  <si>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</si>
  <si>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</si>
  <si>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</si>
  <si>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</si>
  <si>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</si>
  <si>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</si>
  <si>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</si>
  <si>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</si>
  <si>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</si>
  <si>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</si>
  <si>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</si>
  <si>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</si>
  <si>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</si>
  <si>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</si>
  <si>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</si>
  <si>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</si>
  <si>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</si>
  <si>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</si>
  <si>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</si>
  <si>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</si>
  <si>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</si>
  <si>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</si>
  <si>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</si>
  <si>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</si>
  <si>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</si>
  <si>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</si>
  <si>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</si>
  <si>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</si>
  <si>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</si>
  <si>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</si>
  <si>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</si>
  <si>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</si>
  <si>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</si>
  <si>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</si>
  <si>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</si>
  <si>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</si>
  <si>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</si>
  <si>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</si>
  <si>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</si>
  <si>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</si>
  <si>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</si>
  <si>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</si>
  <si>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</si>
  <si>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</si>
  <si>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</si>
  <si>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</si>
  <si>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</si>
  <si>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</si>
  <si>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</si>
  <si>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</si>
  <si>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</si>
  <si>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</si>
  <si>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</si>
  <si>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</si>
  <si>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</si>
  <si>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</si>
  <si>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</si>
  <si>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</si>
  <si>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</si>
  <si>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</si>
  <si>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</si>
  <si>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</si>
  <si>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</si>
  <si>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</si>
  <si>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</si>
  <si>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</si>
  <si>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</si>
  <si>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</si>
  <si>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</si>
  <si>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</si>
  <si>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</si>
  <si>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</si>
  <si>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</si>
  <si>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</si>
  <si>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</si>
  <si>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</si>
  <si>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</si>
  <si>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</si>
  <si>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</si>
  <si>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</si>
  <si>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</si>
  <si>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</si>
  <si>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</si>
  <si>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</si>
  <si>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</si>
  <si>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</si>
  <si>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</si>
  <si>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</si>
  <si>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</si>
  <si>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</si>
  <si>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</si>
  <si>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</si>
  <si>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</si>
  <si>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</si>
  <si>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</si>
  <si>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</si>
  <si>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</si>
  <si>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</si>
  <si>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</si>
  <si>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</si>
  <si>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</si>
  <si>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</si>
  <si>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</si>
  <si>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</si>
  <si>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</si>
  <si>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</si>
  <si>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</si>
  <si>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</si>
  <si>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</si>
  <si>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</si>
  <si>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</si>
  <si>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</si>
  <si>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</si>
  <si>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</si>
  <si>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</si>
  <si>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</si>
  <si>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</si>
  <si>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</si>
  <si>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</si>
  <si>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</si>
  <si>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</si>
  <si>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</si>
  <si>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</si>
  <si>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</si>
  <si>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</si>
  <si>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</si>
  <si>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</si>
  <si>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</si>
  <si>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</si>
  <si>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</si>
  <si>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</si>
  <si>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</si>
  <si>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</si>
  <si>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</si>
  <si>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</si>
  <si>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</si>
  <si>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</si>
  <si>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</si>
  <si>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</si>
  <si>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</si>
  <si>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</si>
  <si>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</si>
  <si>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</si>
  <si>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</si>
  <si>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</si>
  <si>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</si>
  <si>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</si>
  <si>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</si>
  <si>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</si>
  <si>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</si>
  <si>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</si>
  <si>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</si>
  <si>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</si>
  <si>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</si>
  <si>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</si>
  <si>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</si>
  <si>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</si>
  <si>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</si>
  <si>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</si>
  <si>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</si>
  <si>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</si>
  <si>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</si>
  <si>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</si>
  <si>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</si>
  <si>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</si>
  <si>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</si>
  <si>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</si>
  <si>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</si>
  <si>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</si>
  <si>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</si>
  <si>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</si>
  <si>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</si>
  <si>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</si>
  <si>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</si>
  <si>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</si>
  <si>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</si>
  <si>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</si>
  <si>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</si>
  <si>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</si>
  <si>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</si>
  <si>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</si>
  <si>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</si>
  <si>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</si>
  <si>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</si>
  <si>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</si>
  <si>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</si>
  <si>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</si>
  <si>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</si>
  <si>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</si>
  <si>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</si>
  <si>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</si>
  <si>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</si>
  <si>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</si>
  <si>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</si>
  <si>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</si>
  <si>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</si>
  <si>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</si>
  <si>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</si>
  <si>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</si>
  <si>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</si>
  <si>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</si>
  <si>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</si>
  <si>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</si>
  <si>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</si>
  <si>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</si>
  <si>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</si>
  <si>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</si>
  <si>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</si>
  <si>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</si>
  <si>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</si>
  <si>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</si>
  <si>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</si>
  <si>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</si>
  <si>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</si>
  <si>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</si>
  <si>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</si>
  <si>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</si>
  <si>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</si>
  <si>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</si>
  <si>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</si>
  <si>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</si>
  <si>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</si>
  <si>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</si>
  <si>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</si>
  <si>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</si>
  <si>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</si>
  <si>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</si>
  <si>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</si>
  <si>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</si>
  <si>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</si>
  <si>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</si>
  <si>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</si>
  <si>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</si>
  <si>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</si>
  <si>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</si>
  <si>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</si>
  <si>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</si>
  <si>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</si>
  <si>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</si>
  <si>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</si>
  <si>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</si>
  <si>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</si>
  <si>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</si>
  <si>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</si>
  <si>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</si>
  <si>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</si>
  <si>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</si>
  <si>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</si>
  <si>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</si>
  <si>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</si>
  <si>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</si>
  <si>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</si>
  <si>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</si>
  <si>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</si>
  <si>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</si>
  <si>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</si>
  <si>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</si>
  <si>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</si>
  <si>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</si>
  <si>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</si>
  <si>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</si>
  <si>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</si>
  <si>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</si>
  <si>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</si>
  <si>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</si>
  <si>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</si>
  <si>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</si>
  <si>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</si>
  <si>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</si>
  <si>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</si>
  <si>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</si>
  <si>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</si>
  <si>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</si>
  <si>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</si>
  <si>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</si>
  <si>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</si>
  <si>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</si>
  <si>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</si>
  <si>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</si>
  <si>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</si>
  <si>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</si>
  <si>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</si>
  <si>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</si>
  <si>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</si>
  <si>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</si>
  <si>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</si>
  <si>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</si>
  <si>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</si>
  <si>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</si>
  <si>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</si>
  <si>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</si>
  <si>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</si>
  <si>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</si>
  <si>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</si>
  <si>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</si>
  <si>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</si>
  <si>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</si>
  <si>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</si>
  <si>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</si>
  <si>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</si>
  <si>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</si>
  <si>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</si>
  <si>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</si>
  <si>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</si>
  <si>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</si>
  <si>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</si>
  <si>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</si>
  <si>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</si>
  <si>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</si>
  <si>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</si>
  <si>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</si>
  <si>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</si>
  <si>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</si>
  <si>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</si>
  <si>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</si>
  <si>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</si>
  <si>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</si>
  <si>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</si>
  <si>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</si>
  <si>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</si>
  <si>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</si>
  <si>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</si>
  <si>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</si>
  <si>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</si>
  <si>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</si>
  <si>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</si>
  <si>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</si>
  <si>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</si>
  <si>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</si>
  <si>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</si>
  <si>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</si>
  <si>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</si>
  <si>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</si>
  <si>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</si>
  <si>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</si>
  <si>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</si>
  <si>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</si>
  <si>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</si>
  <si>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</si>
  <si>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</si>
  <si>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</si>
  <si>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</si>
  <si>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</si>
  <si>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</si>
  <si>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</si>
  <si>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</si>
  <si>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</si>
  <si>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</si>
  <si>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</si>
  <si>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</si>
  <si>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</si>
  <si>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</si>
  <si>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</si>
  <si>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</si>
  <si>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</si>
  <si>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</si>
  <si>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</si>
  <si>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</si>
  <si>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</si>
  <si>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</si>
  <si>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</si>
  <si>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</si>
  <si>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</si>
  <si>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</si>
  <si>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</si>
  <si>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</si>
  <si>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</si>
  <si>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</si>
  <si>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</si>
  <si>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</si>
  <si>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</si>
  <si>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</si>
  <si>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</si>
  <si>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</si>
  <si>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</si>
  <si>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</si>
  <si>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</si>
  <si>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</si>
  <si>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</si>
  <si>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</si>
  <si>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</si>
  <si>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</si>
  <si>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</si>
  <si>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</si>
  <si>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</si>
  <si>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</si>
  <si>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</si>
  <si>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</si>
  <si>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</si>
  <si>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</si>
  <si>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</si>
  <si>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</si>
  <si>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</si>
  <si>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</si>
  <si>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</si>
  <si>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</si>
  <si>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</si>
  <si>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</si>
  <si>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</si>
  <si>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</si>
  <si>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</si>
  <si>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</si>
  <si>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</si>
  <si>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</si>
  <si>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</si>
  <si>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</si>
  <si>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</si>
  <si>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</si>
  <si>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</si>
  <si>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</si>
  <si>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</si>
  <si>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</si>
  <si>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</si>
  <si>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</si>
  <si>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</si>
  <si>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</si>
  <si>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</si>
  <si>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</si>
  <si>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</si>
  <si>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</si>
  <si>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</si>
  <si>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</si>
  <si>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</si>
  <si>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</si>
  <si>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</si>
  <si>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</si>
  <si>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</si>
  <si>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</si>
  <si>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</si>
  <si>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</si>
  <si>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</si>
  <si>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</si>
  <si>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</si>
  <si>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</si>
  <si>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</si>
  <si>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</si>
  <si>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</si>
  <si>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</si>
  <si>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</si>
  <si>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</si>
  <si>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</si>
  <si>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</si>
  <si>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</si>
  <si>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</si>
  <si>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</si>
  <si>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</si>
  <si>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</si>
  <si>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</si>
  <si>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</si>
  <si>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</si>
  <si>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</si>
  <si>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</si>
  <si>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</si>
  <si>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</si>
  <si>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</si>
  <si>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</si>
  <si>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</si>
  <si>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</si>
  <si>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</si>
  <si>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</si>
  <si>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</si>
  <si>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</si>
  <si>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</si>
  <si>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</si>
  <si>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</si>
  <si>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</si>
  <si>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</si>
  <si>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</si>
  <si>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</si>
  <si>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</si>
  <si>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</si>
  <si>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</si>
  <si>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</si>
  <si>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</si>
  <si>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</si>
  <si>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</si>
  <si>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</si>
  <si>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</si>
  <si>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</si>
  <si>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</si>
  <si>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</si>
  <si>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</si>
  <si>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</si>
  <si>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</si>
  <si>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</si>
  <si>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</si>
  <si>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</si>
  <si>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</si>
  <si>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</si>
  <si>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</si>
  <si>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</si>
  <si>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</si>
  <si>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</si>
  <si>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</si>
  <si>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</si>
  <si>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</si>
  <si>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</si>
  <si>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</si>
  <si>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</si>
  <si>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</si>
  <si>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</si>
  <si>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</si>
  <si>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</si>
  <si>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</si>
  <si>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</si>
  <si>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</si>
  <si>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</si>
  <si>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</si>
  <si>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</si>
  <si>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</si>
  <si>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</si>
  <si>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</si>
  <si>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</si>
  <si>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</si>
  <si>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</si>
  <si>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</si>
  <si>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</si>
  <si>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</si>
  <si>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</si>
  <si>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</si>
  <si>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</si>
  <si>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</si>
  <si>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</si>
  <si>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</si>
  <si>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</si>
  <si>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</si>
  <si>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</si>
  <si>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</si>
  <si>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</si>
  <si>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</si>
  <si>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</si>
  <si>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</si>
  <si>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</si>
  <si>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</si>
  <si>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</si>
  <si>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</si>
  <si>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</si>
  <si>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</si>
  <si>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</si>
  <si>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</si>
  <si>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</si>
  <si>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</si>
  <si>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</si>
  <si>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</si>
  <si>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</si>
  <si>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</si>
  <si>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</si>
  <si>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</si>
  <si>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</si>
  <si>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</si>
  <si>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</si>
  <si>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</si>
  <si>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</si>
  <si>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</si>
  <si>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</si>
  <si>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</si>
  <si>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</si>
  <si>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</si>
  <si>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</si>
  <si>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</si>
  <si>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</si>
  <si>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</si>
  <si>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</si>
  <si>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</si>
  <si>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</si>
  <si>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</si>
  <si>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</si>
  <si>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</si>
  <si>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</si>
  <si>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</si>
  <si>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</si>
  <si>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</si>
  <si>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</si>
  <si>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</si>
  <si>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</si>
  <si>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</si>
  <si>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</si>
  <si>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</si>
  <si>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</si>
  <si>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</si>
  <si>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</si>
  <si>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</si>
  <si>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</si>
  <si>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</si>
  <si>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</si>
  <si>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</si>
  <si>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</si>
  <si>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</si>
  <si>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</si>
  <si>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</si>
  <si>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</si>
  <si>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</si>
  <si>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</si>
  <si>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</si>
  <si>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</si>
  <si>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</si>
  <si>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</si>
  <si>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</si>
  <si>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</si>
  <si>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</si>
  <si>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</si>
  <si>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</si>
  <si>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</si>
  <si>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</si>
  <si>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</si>
  <si>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</si>
  <si>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</si>
  <si>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</si>
  <si>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</si>
  <si>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</si>
  <si>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</si>
  <si>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</si>
  <si>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</si>
  <si>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</si>
  <si>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</si>
  <si>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</si>
  <si>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</si>
  <si>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</si>
  <si>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</si>
  <si>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</si>
  <si>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</si>
  <si>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</si>
  <si>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</si>
  <si>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</si>
  <si>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</si>
  <si>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</si>
  <si>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</si>
  <si>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</si>
  <si>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</si>
  <si>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</si>
  <si>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</si>
  <si>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</si>
  <si>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</si>
  <si>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</si>
  <si>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</si>
  <si>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</si>
  <si>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</si>
  <si>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</si>
  <si>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</si>
  <si>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</si>
  <si>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</si>
  <si>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</si>
  <si>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</si>
  <si>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</si>
  <si>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</si>
  <si>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</si>
  <si>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</si>
  <si>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</si>
  <si>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</si>
  <si>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</si>
  <si>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</si>
  <si>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</si>
  <si>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</si>
  <si>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</si>
  <si>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</si>
  <si>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</si>
  <si>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</si>
  <si>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</si>
  <si>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</si>
  <si>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</si>
  <si>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</si>
  <si>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</si>
  <si>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</si>
  <si>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</si>
  <si>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</si>
  <si>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</si>
  <si>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</si>
  <si>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</si>
  <si>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</si>
  <si>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</si>
  <si>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</si>
  <si>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</si>
  <si>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</si>
  <si>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</si>
  <si>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</si>
  <si>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</si>
  <si>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</si>
  <si>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</si>
  <si>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</si>
  <si>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</si>
  <si>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</si>
  <si>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</si>
  <si>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</si>
  <si>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</si>
  <si>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</si>
  <si>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</si>
  <si>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</si>
  <si>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</si>
  <si>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</si>
  <si>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</si>
  <si>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</si>
  <si>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</si>
  <si>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</si>
  <si>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</si>
  <si>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</si>
  <si>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</si>
  <si>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</si>
  <si>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</si>
  <si>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</si>
  <si>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</si>
  <si>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</si>
  <si>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</si>
  <si>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</si>
  <si>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</si>
  <si>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</si>
  <si>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</si>
  <si>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</si>
  <si>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</si>
  <si>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</si>
  <si>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</si>
  <si>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</si>
  <si>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</si>
  <si>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</si>
  <si>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</si>
  <si>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</si>
  <si>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</si>
  <si>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</si>
  <si>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</si>
  <si>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</si>
  <si>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</si>
  <si>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</si>
  <si>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</si>
  <si>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</si>
  <si>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</si>
  <si>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</si>
  <si>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</si>
  <si>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</si>
  <si>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</si>
  <si>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</si>
  <si>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</si>
  <si>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</si>
  <si>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</si>
  <si>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</si>
  <si>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</si>
  <si>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</si>
  <si>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</si>
  <si>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</si>
  <si>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</si>
  <si>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</si>
  <si>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</si>
  <si>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</si>
  <si>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</si>
  <si>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</si>
  <si>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</si>
  <si>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</si>
  <si>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</si>
  <si>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</si>
  <si>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</si>
  <si>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</si>
  <si>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</si>
  <si>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</si>
  <si>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</si>
  <si>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</si>
  <si>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</si>
  <si>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</si>
  <si>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</si>
  <si>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</si>
  <si>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</si>
  <si>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</si>
  <si>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</si>
  <si>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</si>
  <si>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</si>
  <si>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</si>
  <si>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</si>
  <si>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</si>
  <si>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</si>
  <si>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</si>
  <si>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</si>
  <si>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</si>
  <si>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</si>
  <si>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</si>
  <si>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</si>
  <si>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</si>
  <si>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</si>
  <si>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</si>
  <si>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</si>
  <si>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</si>
  <si>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</si>
  <si>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</si>
  <si>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</si>
  <si>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</si>
  <si>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</si>
  <si>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</si>
  <si>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</si>
  <si>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</si>
  <si>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</si>
  <si>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</si>
  <si>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</si>
  <si>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</si>
  <si>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</si>
  <si>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</si>
  <si>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</si>
  <si>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</si>
  <si>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</si>
  <si>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</si>
  <si>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</si>
  <si>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</si>
  <si>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</si>
  <si>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</si>
  <si>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</si>
  <si>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</si>
  <si>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</si>
  <si>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</si>
  <si>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</si>
  <si>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</si>
  <si>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</si>
  <si>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</si>
  <si>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</si>
  <si>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</si>
  <si>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</si>
  <si>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</si>
  <si>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</si>
  <si>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</si>
  <si>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</si>
  <si>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</si>
  <si>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</si>
  <si>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</si>
  <si>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</si>
  <si>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</si>
  <si>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</si>
  <si>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</si>
  <si>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</si>
  <si>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</si>
  <si>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</si>
  <si>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</si>
  <si>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</si>
  <si>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</si>
  <si>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</si>
  <si>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</si>
  <si>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</si>
  <si>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</si>
  <si>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</si>
  <si>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</si>
  <si>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</si>
  <si>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</si>
  <si>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</si>
  <si>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</si>
  <si>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</si>
  <si>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</si>
  <si>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</si>
  <si>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</si>
  <si>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</si>
  <si>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</si>
  <si>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</si>
  <si>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</si>
  <si>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</si>
  <si>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</si>
  <si>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</si>
  <si>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</si>
  <si>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</si>
  <si>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</si>
  <si>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</si>
  <si>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</si>
  <si>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</si>
  <si>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</si>
  <si>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</si>
  <si>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</si>
  <si>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</si>
  <si>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</si>
  <si>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</si>
  <si>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</si>
  <si>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</si>
  <si>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</si>
  <si>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</si>
  <si>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</si>
  <si>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</si>
  <si>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</si>
  <si>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</si>
  <si>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</si>
  <si>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</si>
  <si>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</si>
  <si>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</si>
  <si>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</si>
  <si>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</si>
  <si>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</si>
  <si>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</si>
  <si>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</si>
  <si>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</si>
  <si>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</si>
  <si>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</si>
  <si>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</si>
  <si>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</si>
  <si>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</si>
  <si>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</si>
  <si>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</si>
  <si>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</si>
  <si>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</si>
  <si>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</si>
  <si>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</si>
  <si>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</si>
  <si>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</si>
  <si>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</si>
  <si>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</si>
  <si>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</si>
  <si>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</si>
  <si>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</si>
  <si>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</si>
  <si>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</si>
  <si>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</si>
  <si>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</si>
  <si>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</si>
  <si>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</si>
  <si>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</si>
  <si>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</si>
  <si>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</si>
  <si>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</si>
  <si>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</si>
  <si>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</si>
  <si>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</si>
  <si>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</si>
  <si>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</si>
  <si>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</si>
  <si>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</si>
  <si>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</si>
  <si>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</si>
  <si>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</si>
  <si>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</si>
  <si>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</si>
  <si>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</si>
  <si>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</si>
  <si>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</si>
  <si>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</si>
  <si>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</si>
  <si>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</si>
  <si>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</si>
  <si>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</si>
  <si>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</si>
  <si>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</si>
  <si>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</si>
  <si>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</si>
  <si>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</si>
  <si>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</si>
  <si>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</si>
  <si>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</si>
  <si>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</si>
  <si>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</si>
  <si>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</si>
  <si>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</si>
  <si>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</si>
  <si>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</si>
  <si>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</si>
  <si>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</si>
  <si>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</si>
  <si>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</si>
  <si>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</si>
  <si>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</si>
  <si>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</si>
  <si>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</si>
  <si>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</si>
  <si>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</si>
  <si>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</si>
  <si>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</si>
  <si>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</si>
  <si>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</si>
  <si>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</si>
  <si>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</si>
  <si>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</si>
  <si>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</si>
  <si>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</si>
  <si>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</si>
  <si>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</si>
  <si>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</si>
  <si>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</si>
  <si>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</si>
  <si>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</si>
  <si>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</si>
  <si>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</si>
  <si>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</si>
  <si>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</si>
  <si>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</si>
  <si>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</si>
  <si>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</si>
  <si>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</si>
  <si>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</si>
  <si>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</si>
  <si>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</si>
  <si>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</si>
  <si>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</si>
  <si>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</si>
  <si>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</si>
  <si>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</si>
  <si>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</si>
  <si>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</si>
  <si>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</si>
  <si>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</si>
  <si>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</si>
  <si>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</si>
  <si>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</si>
  <si>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</si>
  <si>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</si>
  <si>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</si>
  <si>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</si>
  <si>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</si>
  <si>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</si>
  <si>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</si>
  <si>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</si>
  <si>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</si>
  <si>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</si>
  <si>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</si>
  <si>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</si>
  <si>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</si>
  <si>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</si>
  <si>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</si>
  <si>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</si>
  <si>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</si>
  <si>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</si>
  <si>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</si>
  <si>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</si>
  <si>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</si>
  <si>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</si>
  <si>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</si>
  <si>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</si>
  <si>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</si>
  <si>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</si>
  <si>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</si>
  <si>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</si>
  <si>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</si>
  <si>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</si>
  <si>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</si>
  <si>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</si>
  <si>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</si>
  <si>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</si>
  <si>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</si>
  <si>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</si>
  <si>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</si>
  <si>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</si>
  <si>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</si>
  <si>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</si>
  <si>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</si>
  <si>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</si>
  <si>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</si>
  <si>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</si>
  <si>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</si>
  <si>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</si>
  <si>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</si>
  <si>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</si>
  <si>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</si>
  <si>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</si>
  <si>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</si>
  <si>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</si>
  <si>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</si>
  <si>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</si>
  <si>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</si>
  <si>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</si>
  <si>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</si>
  <si>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</si>
  <si>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</si>
  <si>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</si>
  <si>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</si>
  <si>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</si>
  <si>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</si>
  <si>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</si>
  <si>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</si>
  <si>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</si>
  <si>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</si>
  <si>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</si>
  <si>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</si>
  <si>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</si>
  <si>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</si>
  <si>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</si>
  <si>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</si>
  <si>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</si>
  <si>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</si>
  <si>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</si>
  <si>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</si>
  <si>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</si>
  <si>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</si>
  <si>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</si>
  <si>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</si>
  <si>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</si>
  <si>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</si>
  <si>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</si>
  <si>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</si>
  <si>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</si>
  <si>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</si>
  <si>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</si>
  <si>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</si>
  <si>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</si>
  <si>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</si>
  <si>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</si>
  <si>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</si>
  <si>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</si>
  <si>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</si>
  <si>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</si>
  <si>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</si>
  <si>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</si>
  <si>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</si>
  <si>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</si>
  <si>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</si>
  <si>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</si>
  <si>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</si>
  <si>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</si>
  <si>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</si>
  <si>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</si>
  <si>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</si>
  <si>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</si>
  <si>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</si>
  <si>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</si>
  <si>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</si>
  <si>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</si>
  <si>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</si>
  <si>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</si>
  <si>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</si>
  <si>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</si>
  <si>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</si>
  <si>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</si>
  <si>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</si>
  <si>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</si>
  <si>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</si>
  <si>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</si>
  <si>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</si>
  <si>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</si>
  <si>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</si>
  <si>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</si>
  <si>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</si>
  <si>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</si>
  <si>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</si>
  <si>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</si>
  <si>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</si>
  <si>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</si>
  <si>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</si>
  <si>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</si>
  <si>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</si>
  <si>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</si>
  <si>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</si>
  <si>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</si>
  <si>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</si>
  <si>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</si>
  <si>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</si>
  <si>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</si>
  <si>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</si>
  <si>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</si>
  <si>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</si>
  <si>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</si>
  <si>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</si>
  <si>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</si>
  <si>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</si>
  <si>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</si>
  <si>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</si>
  <si>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</si>
  <si>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</si>
  <si>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</si>
  <si>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</si>
  <si>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</si>
  <si>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</si>
  <si>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</si>
  <si>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</si>
  <si>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</si>
  <si>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</si>
  <si>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</si>
  <si>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</si>
  <si>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</si>
  <si>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</si>
  <si>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</si>
  <si>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</si>
  <si>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</si>
  <si>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</si>
  <si>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</si>
  <si>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</si>
  <si>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</si>
  <si>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</si>
  <si>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</si>
  <si>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</si>
  <si>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</si>
  <si>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</si>
  <si>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</si>
  <si>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</si>
  <si>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</si>
  <si>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</si>
  <si>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</si>
  <si>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</si>
  <si>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</si>
  <si>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</si>
  <si>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</si>
  <si>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</si>
  <si>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</si>
  <si>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</si>
  <si>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</si>
  <si>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</si>
  <si>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</si>
  <si>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</si>
  <si>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</si>
  <si>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</si>
  <si>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</si>
  <si>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</si>
  <si>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</si>
  <si>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</si>
  <si>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</si>
  <si>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</si>
  <si>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</si>
  <si>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</si>
  <si>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</si>
  <si>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</si>
  <si>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</si>
  <si>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</si>
  <si>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</si>
  <si>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</si>
  <si>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</si>
  <si>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</si>
  <si>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</si>
  <si>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</si>
  <si>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</si>
  <si>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</si>
  <si>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</si>
  <si>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</si>
  <si>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</si>
  <si>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</si>
  <si>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</si>
  <si>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</si>
  <si>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</si>
  <si>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</si>
  <si>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</si>
  <si>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</si>
  <si>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</si>
  <si>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</si>
  <si>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</si>
  <si>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</si>
  <si>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</si>
  <si>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</si>
  <si>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</si>
  <si>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</si>
  <si>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</si>
  <si>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</si>
  <si>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</si>
  <si>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</si>
  <si>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</si>
  <si>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</si>
  <si>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</si>
  <si>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</si>
  <si>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</si>
  <si>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</si>
  <si>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</si>
  <si>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</si>
  <si>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</si>
  <si>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</si>
  <si>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</si>
  <si>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</si>
  <si>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</si>
  <si>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</si>
  <si>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</si>
  <si>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</si>
  <si>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</si>
  <si>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</si>
  <si>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</si>
  <si>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</si>
  <si>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</si>
  <si>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</si>
  <si>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</si>
  <si>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</si>
  <si>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</si>
  <si>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</si>
  <si>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</si>
  <si>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</si>
  <si>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</si>
  <si>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</si>
  <si>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</si>
  <si>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</si>
  <si>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</si>
  <si>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</si>
  <si>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</si>
  <si>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</si>
  <si>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</si>
  <si>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</si>
  <si>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</si>
  <si>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</si>
  <si>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</si>
  <si>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</si>
  <si>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</si>
  <si>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</si>
  <si>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</si>
  <si>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</si>
  <si>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</si>
  <si>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</si>
  <si>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</si>
  <si>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</si>
  <si>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</si>
  <si>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</si>
  <si>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</si>
  <si>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</si>
  <si>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</si>
  <si>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</si>
  <si>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</si>
  <si>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</si>
  <si>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</si>
  <si>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</si>
  <si>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</si>
  <si>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</si>
  <si>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</si>
  <si>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</si>
  <si>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</si>
  <si>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</si>
  <si>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</si>
  <si>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</si>
  <si>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</si>
  <si>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</si>
  <si>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</si>
  <si>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</si>
  <si>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</si>
  <si>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</si>
  <si>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</si>
  <si>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</si>
  <si>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</si>
  <si>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</si>
  <si>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</si>
  <si>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</si>
  <si>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</si>
  <si>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</si>
  <si>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</si>
  <si>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</si>
  <si>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</si>
  <si>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</si>
  <si>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</si>
  <si>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</si>
  <si>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</si>
  <si>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</si>
  <si>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</si>
  <si>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</si>
  <si>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</si>
  <si>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</si>
  <si>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</si>
  <si>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</si>
  <si>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</si>
  <si>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</si>
  <si>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</si>
  <si>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</si>
  <si>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</si>
  <si>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</si>
  <si>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</si>
  <si>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</si>
  <si>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</si>
  <si>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</si>
  <si>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</si>
  <si>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</si>
  <si>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</si>
  <si>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</si>
  <si>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</si>
  <si>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</si>
  <si>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</si>
  <si>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</si>
  <si>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</si>
  <si>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</si>
  <si>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</si>
  <si>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</si>
  <si>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</si>
  <si>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</si>
  <si>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</si>
  <si>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</si>
  <si>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</si>
  <si>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</si>
  <si>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</si>
  <si>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</si>
  <si>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</si>
  <si>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</si>
  <si>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</si>
  <si>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</si>
  <si>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</si>
  <si>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</si>
  <si>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</si>
  <si>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</si>
  <si>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</si>
  <si>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</si>
  <si>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</si>
  <si>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</si>
  <si>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</si>
  <si>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</si>
  <si>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</si>
  <si>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</si>
  <si>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</si>
  <si>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</si>
  <si>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</si>
  <si>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</si>
  <si>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</si>
  <si>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</si>
  <si>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</si>
  <si>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</si>
  <si>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</si>
  <si>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</si>
  <si>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</si>
  <si>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</si>
  <si>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</si>
  <si>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</si>
  <si>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</si>
  <si>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</si>
  <si>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</si>
  <si>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</si>
  <si>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</si>
  <si>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</si>
  <si>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</si>
  <si>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</si>
  <si>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</si>
  <si>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</si>
  <si>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</si>
  <si>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</si>
  <si>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</si>
  <si>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</si>
  <si>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</si>
  <si>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</si>
  <si>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</si>
  <si>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</si>
  <si>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</si>
  <si>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</si>
  <si>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</si>
  <si>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</si>
  <si>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</si>
  <si>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</si>
  <si>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</si>
  <si>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</si>
  <si>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</si>
  <si>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</si>
  <si>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</si>
  <si>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</si>
  <si>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</si>
  <si>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</si>
  <si>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</si>
  <si>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</si>
  <si>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</si>
  <si>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</si>
  <si>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</si>
  <si>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</si>
  <si>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</si>
  <si>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</si>
  <si>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</si>
  <si>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</si>
  <si>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</si>
  <si>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</si>
  <si>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</si>
  <si>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</si>
  <si>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</si>
  <si>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</si>
  <si>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</si>
  <si>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</si>
  <si>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</si>
  <si>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</si>
  <si>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</si>
  <si>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</si>
  <si>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</si>
  <si>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</si>
  <si>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</si>
  <si>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</si>
  <si>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</si>
  <si>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</si>
  <si>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</si>
  <si>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</si>
  <si>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</si>
  <si>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</si>
  <si>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</si>
  <si>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</si>
  <si>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</si>
  <si>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</si>
  <si>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</si>
  <si>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</si>
  <si>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</si>
  <si>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</si>
  <si>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</si>
  <si>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</si>
  <si>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</si>
  <si>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</si>
  <si>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</si>
  <si>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</si>
  <si>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</si>
  <si>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</si>
  <si>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</si>
  <si>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</si>
  <si>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</si>
  <si>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</si>
  <si>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</si>
  <si>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</si>
  <si>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</si>
  <si>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</si>
  <si>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</si>
  <si>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</si>
  <si>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</si>
  <si>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</si>
  <si>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</si>
  <si>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</si>
  <si>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</si>
  <si>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</si>
  <si>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</si>
  <si>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</si>
  <si>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</si>
  <si>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</si>
  <si>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</si>
  <si>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</si>
  <si>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</si>
  <si>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</si>
  <si>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</si>
  <si>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</si>
  <si>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</si>
  <si>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</si>
  <si>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</si>
  <si>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</si>
  <si>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</si>
  <si>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</si>
  <si>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</si>
  <si>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</si>
  <si>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</si>
  <si>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</si>
  <si>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</si>
  <si>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</si>
  <si>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</si>
  <si>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</si>
  <si>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</si>
  <si>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</si>
  <si>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</si>
  <si>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</si>
  <si>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</si>
  <si>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</si>
  <si>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</si>
  <si>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</si>
  <si>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</si>
  <si>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</si>
  <si>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</si>
  <si>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</si>
  <si>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</si>
  <si>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</si>
  <si>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</si>
  <si>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</si>
  <si>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</si>
  <si>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</si>
  <si>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</si>
  <si>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</si>
  <si>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</si>
  <si>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</si>
  <si>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</si>
  <si>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</si>
  <si>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</si>
  <si>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</si>
  <si>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</si>
  <si>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</si>
  <si>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</si>
  <si>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</si>
  <si>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</si>
  <si>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</si>
  <si>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</si>
  <si>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</si>
  <si>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</si>
  <si>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</si>
  <si>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</si>
  <si>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</si>
  <si>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</si>
  <si>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</si>
  <si>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</si>
  <si>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</si>
  <si>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</si>
  <si>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</si>
  <si>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</si>
  <si>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</si>
  <si>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</si>
  <si>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</si>
  <si>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</si>
  <si>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</si>
  <si>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</si>
  <si>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</si>
  <si>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</si>
  <si>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</si>
  <si>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</si>
  <si>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</si>
  <si>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</si>
  <si>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</si>
  <si>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</si>
  <si>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</si>
  <si>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</si>
  <si>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</si>
  <si>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</si>
  <si>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</si>
  <si>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</si>
  <si>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</si>
  <si>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</si>
  <si>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</si>
  <si>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</si>
  <si>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</si>
  <si>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</si>
  <si>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</si>
  <si>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</si>
  <si>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</si>
  <si>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</si>
  <si>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</si>
  <si>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</si>
  <si>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</si>
  <si>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</si>
  <si>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</si>
  <si>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</si>
  <si>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</si>
  <si>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</si>
  <si>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</si>
  <si>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</si>
  <si>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</si>
  <si>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</si>
  <si>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</si>
  <si>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</si>
  <si>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</si>
  <si>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</si>
  <si>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</si>
  <si>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</si>
  <si>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</si>
  <si>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</si>
  <si>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</si>
  <si>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</si>
  <si>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</si>
  <si>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</si>
  <si>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</si>
  <si>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</si>
  <si>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</si>
  <si>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</si>
  <si>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</si>
  <si>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</si>
  <si>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</si>
  <si>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</si>
  <si>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</si>
  <si>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</si>
  <si>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</si>
  <si>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</si>
  <si>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</si>
  <si>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</si>
  <si>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</si>
  <si>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</si>
  <si>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</si>
  <si>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</si>
  <si>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</si>
  <si>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</si>
  <si>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</si>
  <si>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</si>
  <si>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</si>
  <si>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</si>
  <si>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</si>
  <si>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</si>
  <si>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</si>
  <si>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</si>
  <si>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</si>
  <si>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</si>
  <si>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</si>
  <si>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</si>
  <si>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</si>
  <si>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</si>
  <si>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</si>
  <si>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</si>
  <si>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</si>
  <si>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</si>
  <si>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</si>
  <si>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</si>
  <si>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</si>
  <si>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</si>
  <si>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</si>
  <si>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</si>
  <si>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</si>
  <si>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</si>
  <si>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</si>
  <si>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</si>
  <si>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</si>
  <si>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</si>
  <si>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</si>
  <si>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</si>
  <si>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</si>
  <si>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</si>
  <si>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</si>
  <si>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</si>
  <si>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</si>
  <si>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</si>
  <si>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</si>
  <si>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</si>
  <si>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</si>
  <si>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</si>
  <si>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</si>
  <si>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</si>
  <si>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</si>
  <si>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</si>
  <si>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</si>
  <si>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</si>
  <si>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</si>
  <si>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</si>
  <si>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</si>
  <si>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</si>
  <si>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</si>
  <si>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</si>
  <si>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</si>
  <si>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</si>
  <si>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</si>
  <si>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</si>
  <si>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</si>
  <si>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</si>
  <si>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</si>
  <si>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</si>
  <si>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</si>
  <si>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</si>
  <si>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</si>
  <si>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</si>
  <si>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</si>
  <si>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</si>
  <si>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</si>
  <si>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</si>
  <si>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</si>
  <si>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</si>
  <si>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</si>
  <si>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</si>
  <si>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</si>
  <si>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</si>
  <si>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</si>
  <si>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</si>
  <si>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</si>
  <si>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</si>
  <si>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</si>
  <si>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</si>
  <si>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</si>
  <si>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</si>
  <si>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</si>
  <si>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</si>
  <si>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</si>
  <si>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</si>
  <si>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</si>
  <si>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</si>
  <si>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</si>
  <si>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</si>
  <si>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</si>
  <si>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</si>
  <si>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</si>
  <si>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</si>
  <si>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</si>
  <si>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</si>
  <si>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</si>
  <si>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</si>
  <si>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</si>
  <si>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</si>
  <si>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</si>
  <si>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</si>
  <si>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</si>
  <si>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</si>
  <si>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</si>
  <si>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</si>
  <si>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</si>
  <si>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</si>
  <si>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</si>
  <si>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</si>
  <si>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</si>
  <si>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</si>
  <si>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</si>
  <si>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</si>
  <si>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</si>
  <si>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</si>
  <si>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</si>
  <si>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</si>
  <si>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</si>
  <si>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</si>
  <si>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</si>
  <si>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</si>
  <si>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</si>
  <si>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</si>
  <si>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</si>
  <si>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</si>
  <si>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</si>
  <si>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</si>
  <si>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</si>
  <si>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</si>
  <si>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</si>
  <si>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</si>
  <si>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</si>
  <si>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</si>
  <si>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</si>
  <si>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</si>
  <si>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</si>
  <si>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</si>
  <si>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</si>
  <si>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</si>
  <si>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</si>
  <si>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</si>
  <si>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</si>
  <si>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</si>
  <si>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</si>
  <si>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</si>
  <si>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</si>
  <si>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</si>
  <si>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</si>
  <si>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</si>
  <si>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</si>
  <si>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</si>
  <si>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</si>
  <si>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</si>
  <si>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</si>
  <si>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</si>
  <si>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</si>
  <si>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</si>
  <si>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</si>
  <si>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</si>
  <si>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</si>
  <si>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</si>
  <si>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</si>
  <si>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</si>
  <si>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</si>
  <si>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</si>
  <si>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</si>
  <si>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</si>
  <si>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</si>
  <si>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</si>
  <si>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</si>
  <si>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</si>
  <si>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</si>
  <si>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</si>
  <si>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</si>
  <si>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</si>
  <si>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</si>
  <si>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</si>
  <si>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</si>
  <si>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</si>
  <si>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</si>
  <si>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</si>
  <si>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</si>
  <si>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</si>
  <si>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</si>
  <si>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</si>
  <si>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</si>
  <si>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</si>
  <si>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</si>
  <si>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</si>
  <si>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</si>
  <si>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</si>
  <si>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</si>
  <si>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</si>
  <si>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</si>
  <si>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</si>
  <si>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</si>
  <si>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</si>
  <si>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</si>
  <si>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</si>
  <si>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</si>
  <si>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</si>
  <si>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</si>
  <si>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</si>
  <si>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</si>
  <si>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</si>
  <si>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</si>
  <si>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</si>
  <si>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</si>
  <si>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</si>
  <si>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</si>
  <si>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</si>
  <si>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</si>
  <si>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</si>
  <si>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</si>
  <si>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</si>
  <si>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</si>
  <si>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</si>
  <si>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</si>
  <si>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</si>
  <si>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</si>
  <si>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</si>
  <si>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</si>
  <si>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</si>
  <si>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</si>
  <si>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</si>
  <si>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</si>
  <si>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</si>
  <si>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</si>
  <si>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</si>
  <si>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</si>
  <si>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</si>
  <si>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</si>
  <si>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</si>
  <si>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</si>
  <si>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</si>
  <si>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</si>
  <si>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</si>
  <si>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</si>
  <si>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</si>
  <si>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</si>
  <si>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</si>
  <si>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</si>
  <si>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</si>
  <si>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</si>
  <si>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</si>
  <si>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</si>
  <si>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</si>
  <si>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</si>
  <si>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</si>
  <si>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</si>
  <si>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</si>
  <si>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</si>
  <si>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</si>
  <si>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</si>
  <si>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</si>
  <si>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</si>
  <si>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</si>
  <si>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</si>
  <si>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</si>
  <si>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</si>
  <si>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</si>
  <si>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</si>
  <si>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</si>
  <si>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</si>
  <si>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</si>
  <si>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</si>
  <si>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</si>
  <si>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</si>
  <si>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</si>
  <si>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</si>
  <si>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</si>
  <si>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</si>
  <si>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</si>
  <si>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</si>
  <si>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</si>
  <si>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</si>
  <si>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</si>
  <si>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</si>
  <si>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</si>
  <si>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</si>
  <si>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</si>
  <si>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</si>
  <si>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</si>
  <si>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</si>
  <si>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</si>
  <si>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</si>
  <si>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</si>
  <si>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</si>
  <si>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</si>
  <si>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</si>
  <si>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</si>
  <si>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</si>
  <si>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</si>
  <si>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</si>
  <si>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</si>
  <si>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</si>
  <si>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</si>
  <si>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</si>
  <si>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</si>
  <si>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</si>
  <si>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</si>
  <si>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</si>
  <si>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</si>
  <si>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</si>
  <si>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</si>
  <si>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</si>
  <si>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</si>
  <si>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</si>
  <si>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</si>
  <si>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</si>
  <si>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</si>
  <si>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</si>
  <si>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</si>
  <si>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</si>
  <si>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</si>
  <si>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</si>
  <si>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</si>
  <si>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</si>
  <si>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</si>
  <si>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</si>
  <si>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</si>
  <si>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</si>
  <si>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</si>
  <si>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</si>
  <si>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</si>
  <si>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</si>
  <si>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</si>
  <si>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</si>
  <si>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</si>
  <si>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</si>
  <si>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</si>
  <si>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</si>
  <si>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</si>
  <si>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</si>
  <si>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</si>
  <si>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</si>
  <si>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</si>
  <si>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</si>
  <si>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</si>
  <si>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</si>
  <si>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</si>
  <si>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</si>
  <si>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</si>
  <si>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</si>
  <si>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</si>
  <si>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</si>
  <si>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</si>
  <si>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</si>
  <si>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</si>
  <si>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</si>
  <si>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</si>
  <si>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</si>
  <si>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</si>
  <si>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</si>
  <si>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</si>
  <si>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</si>
  <si>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</si>
  <si>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</si>
  <si>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</si>
  <si>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</si>
  <si>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</si>
  <si>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</si>
  <si>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</si>
  <si>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</si>
  <si>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</si>
  <si>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</si>
  <si>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</si>
  <si>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</si>
  <si>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</si>
  <si>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</si>
  <si>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</si>
  <si>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</si>
  <si>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</si>
  <si>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</si>
  <si>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</si>
  <si>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</si>
  <si>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</si>
  <si>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</si>
  <si>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</si>
  <si>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</si>
  <si>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</si>
  <si>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</si>
  <si>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</si>
  <si>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</si>
  <si>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</si>
  <si>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</si>
  <si>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</si>
  <si>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</si>
  <si>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</si>
  <si>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</si>
  <si>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</si>
  <si>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</si>
  <si>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</si>
  <si>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</si>
  <si>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</si>
  <si>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</si>
  <si>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</si>
  <si>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</si>
  <si>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</si>
  <si>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</si>
  <si>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</si>
  <si>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</si>
  <si>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</si>
  <si>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</si>
  <si>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</si>
  <si>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</si>
  <si>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</si>
  <si>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</si>
  <si>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</si>
  <si>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</si>
  <si>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</si>
  <si>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</si>
  <si>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</si>
  <si>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</si>
  <si>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</si>
  <si>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</si>
  <si>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</si>
  <si>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</si>
  <si>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</si>
  <si>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</si>
  <si>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</si>
  <si>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</si>
  <si>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</si>
  <si>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</si>
  <si>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</si>
  <si>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</si>
  <si>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</si>
  <si>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</si>
  <si>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</si>
  <si>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</si>
  <si>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</si>
  <si>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</si>
  <si>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</si>
  <si>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</si>
  <si>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</si>
  <si>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</si>
  <si>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</si>
  <si>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</si>
  <si>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</si>
  <si>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</si>
  <si>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</si>
  <si>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</si>
  <si>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</si>
  <si>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</si>
  <si>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</si>
  <si>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</si>
  <si>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</si>
  <si>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</si>
  <si>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</si>
  <si>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</si>
  <si>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</si>
  <si>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</si>
  <si>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</si>
  <si>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</si>
  <si>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</si>
  <si>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</si>
  <si>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</si>
  <si>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</si>
  <si>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</si>
  <si>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</si>
  <si>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</si>
  <si>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</si>
  <si>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</si>
  <si>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</si>
  <si>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</si>
  <si>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</si>
  <si>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</si>
  <si>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</si>
  <si>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</si>
  <si>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</si>
  <si>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</si>
  <si>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</si>
  <si>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</si>
  <si>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</si>
  <si>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</si>
  <si>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</si>
  <si>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</si>
  <si>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</si>
  <si>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</si>
  <si>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</si>
  <si>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</si>
  <si>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</si>
  <si>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</si>
  <si>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</si>
  <si>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</si>
  <si>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</si>
  <si>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</si>
  <si>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</si>
  <si>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</si>
  <si>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</si>
  <si>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</si>
  <si>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</si>
  <si>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</si>
  <si>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</si>
  <si>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</si>
  <si>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</si>
  <si>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</si>
  <si>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</si>
  <si>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</si>
  <si>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</si>
  <si>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</si>
  <si>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</si>
  <si>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</si>
  <si>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</si>
  <si>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</si>
  <si>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</si>
  <si>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</si>
  <si>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</si>
  <si>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</si>
  <si>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</si>
  <si>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</si>
  <si>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</si>
  <si>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</si>
  <si>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</si>
  <si>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</si>
  <si>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</si>
  <si>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</si>
  <si>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</si>
  <si>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</si>
  <si>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</si>
  <si>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</si>
  <si>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</si>
  <si>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</si>
  <si>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</si>
  <si>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</si>
  <si>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</si>
  <si>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</si>
  <si>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</si>
  <si>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</si>
  <si>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</si>
  <si>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</si>
  <si>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</si>
  <si>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</si>
  <si>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</si>
  <si>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</si>
  <si>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</si>
  <si>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</si>
  <si>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</si>
  <si>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</si>
  <si>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</si>
  <si>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</si>
  <si>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</si>
  <si>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</si>
  <si>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</si>
  <si>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</si>
  <si>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</si>
  <si>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</si>
  <si>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</si>
  <si>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</si>
  <si>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</si>
  <si>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</si>
  <si>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</si>
  <si>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</si>
  <si>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</si>
  <si>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</si>
  <si>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</si>
  <si>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</si>
  <si>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</si>
  <si>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</si>
  <si>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</si>
  <si>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</si>
  <si>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</si>
  <si>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</si>
  <si>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</si>
  <si>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</si>
  <si>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</si>
  <si>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</si>
  <si>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</si>
  <si>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</si>
  <si>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</si>
  <si>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</si>
  <si>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</si>
  <si>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</si>
  <si>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</si>
  <si>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</si>
  <si>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</si>
  <si>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</si>
  <si>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</si>
  <si>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</si>
  <si>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</si>
  <si>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</si>
  <si>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</si>
  <si>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</si>
  <si>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</si>
  <si>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</si>
  <si>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</si>
  <si>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</si>
  <si>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</si>
  <si>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</si>
  <si>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</si>
  <si>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</si>
  <si>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</si>
  <si>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</si>
  <si>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</si>
  <si>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</si>
  <si>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</si>
  <si>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</si>
  <si>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</si>
  <si>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</si>
  <si>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</si>
  <si>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</si>
  <si>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</si>
  <si>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</si>
  <si>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</si>
  <si>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</si>
  <si>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</si>
  <si>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</si>
  <si>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</si>
  <si>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</si>
  <si>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</si>
  <si>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</si>
  <si>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</si>
  <si>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</si>
  <si>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</si>
  <si>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</si>
  <si>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</si>
  <si>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</si>
  <si>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</si>
  <si>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</si>
  <si>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</si>
  <si>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</si>
  <si>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</si>
  <si>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</si>
  <si>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</si>
  <si>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</si>
  <si>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</si>
  <si>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</si>
  <si>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</si>
  <si>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</si>
  <si>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</si>
  <si>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</si>
  <si>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</si>
  <si>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</si>
  <si>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</si>
  <si>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</si>
  <si>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</si>
  <si>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</si>
  <si>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</si>
  <si>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</si>
  <si>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</si>
  <si>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</si>
  <si>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</si>
  <si>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</si>
  <si>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</si>
  <si>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</si>
  <si>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</si>
  <si>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</si>
  <si>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</si>
  <si>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</si>
  <si>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</si>
  <si>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</si>
  <si>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</si>
  <si>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</si>
  <si>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</si>
  <si>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</si>
  <si>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</si>
  <si>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</si>
  <si>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</si>
  <si>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</si>
  <si>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</si>
  <si>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</si>
  <si>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</si>
  <si>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</si>
  <si>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</si>
  <si>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</si>
  <si>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</si>
  <si>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</si>
  <si>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</si>
  <si>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</si>
  <si>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</si>
  <si>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</si>
  <si>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</si>
  <si>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</si>
  <si>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</si>
  <si>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</si>
  <si>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</si>
  <si>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</si>
  <si>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</si>
  <si>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</si>
  <si>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</si>
  <si>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</si>
  <si>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</si>
  <si>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</si>
  <si>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</si>
  <si>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</si>
  <si>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</si>
  <si>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</si>
  <si>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</si>
  <si>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</si>
  <si>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</si>
  <si>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</si>
  <si>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</si>
  <si>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</si>
  <si>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</si>
  <si>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</si>
  <si>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</si>
  <si>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</si>
  <si>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</si>
  <si>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</si>
  <si>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</si>
  <si>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</si>
  <si>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</si>
  <si>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</si>
  <si>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</si>
  <si>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</si>
  <si>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</si>
  <si>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</si>
  <si>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</si>
  <si>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</si>
  <si>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</si>
  <si>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</si>
  <si>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</si>
  <si>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</si>
  <si>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</si>
  <si>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</si>
  <si>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</si>
  <si>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</si>
  <si>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</si>
  <si>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</si>
  <si>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</si>
  <si>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</si>
  <si>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</si>
  <si>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</si>
  <si>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</si>
  <si>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</si>
  <si>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</si>
  <si>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</si>
  <si>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</si>
  <si>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</si>
  <si>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</si>
  <si>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</si>
  <si>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</si>
  <si>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</si>
  <si>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</si>
  <si>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</si>
  <si>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</si>
  <si>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</si>
  <si>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</si>
  <si>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</si>
  <si>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</si>
  <si>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</si>
  <si>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</si>
  <si>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</si>
  <si>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</si>
  <si>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</si>
  <si>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</si>
  <si>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</si>
  <si>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</si>
  <si>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</si>
  <si>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</si>
  <si>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</si>
  <si>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</si>
  <si>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</si>
  <si>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</si>
  <si>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</si>
  <si>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</si>
  <si>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</si>
  <si>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</si>
  <si>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</si>
  <si>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</si>
  <si>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</si>
  <si>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</si>
  <si>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</si>
  <si>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</si>
  <si>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</si>
  <si>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</si>
  <si>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</si>
  <si>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</si>
  <si>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</si>
  <si>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</si>
  <si>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</si>
  <si>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</si>
  <si>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</si>
  <si>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</si>
  <si>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</si>
  <si>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</si>
  <si>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</si>
  <si>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</si>
  <si>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</si>
  <si>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</si>
  <si>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</si>
  <si>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</si>
  <si>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</si>
  <si>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</si>
  <si>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</si>
  <si>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</si>
  <si>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</si>
  <si>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</si>
  <si>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</si>
  <si>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</si>
  <si>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</si>
  <si>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</si>
  <si>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</si>
  <si>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</si>
  <si>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</si>
  <si>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</si>
  <si>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</si>
  <si>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</si>
  <si>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</si>
  <si>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</si>
  <si>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</si>
  <si>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</si>
  <si>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</si>
  <si>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</si>
  <si>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</si>
  <si>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</si>
  <si>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</si>
  <si>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</si>
  <si>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</si>
  <si>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</si>
  <si>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</si>
  <si>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</si>
  <si>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</si>
  <si>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</si>
  <si>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</si>
  <si>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</si>
  <si>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</si>
  <si>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</si>
  <si>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</si>
  <si>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</si>
  <si>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</si>
  <si>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</si>
  <si>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</si>
  <si>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</si>
  <si>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</si>
  <si>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</si>
  <si>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</si>
  <si>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</si>
  <si>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</si>
  <si>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</si>
  <si>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</si>
  <si>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</si>
  <si>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</si>
  <si>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</si>
  <si>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</si>
  <si>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</si>
  <si>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</si>
  <si>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</si>
  <si>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</si>
  <si>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</si>
  <si>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</si>
  <si>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</si>
  <si>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</si>
  <si>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</si>
  <si>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</si>
  <si>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</si>
  <si>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</si>
  <si>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</si>
  <si>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</si>
  <si>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</si>
  <si>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</si>
  <si>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</si>
  <si>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</si>
  <si>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</si>
  <si>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</si>
  <si>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</si>
  <si>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</si>
  <si>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</si>
  <si>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</si>
  <si>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</si>
  <si>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</si>
  <si>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</si>
  <si>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</si>
  <si>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</si>
  <si>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</si>
  <si>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</si>
  <si>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</si>
  <si>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</si>
  <si>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</si>
  <si>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</si>
  <si>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</si>
  <si>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</si>
  <si>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</si>
  <si>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</si>
  <si>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</si>
  <si>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</si>
  <si>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</si>
  <si>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</si>
  <si>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</si>
  <si>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</si>
  <si>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</si>
  <si>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</si>
  <si>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</si>
  <si>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</si>
  <si>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</si>
  <si>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</si>
  <si>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</si>
  <si>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</si>
  <si>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</si>
  <si>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</si>
  <si>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</si>
  <si>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</si>
  <si>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</si>
  <si>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</si>
  <si>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</si>
  <si>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</si>
  <si>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</si>
  <si>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</si>
  <si>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</si>
  <si>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</si>
  <si>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</si>
  <si>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</si>
  <si>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</si>
  <si>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</si>
  <si>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</si>
  <si>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</si>
  <si>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</si>
  <si>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</si>
  <si>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</si>
  <si>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</si>
  <si>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</si>
  <si>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</si>
  <si>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</si>
  <si>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</si>
  <si>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</si>
  <si>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</si>
  <si>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</si>
  <si>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</si>
  <si>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</si>
  <si>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</si>
  <si>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</si>
  <si>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</si>
  <si>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</si>
  <si>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</si>
  <si>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</si>
  <si>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</si>
  <si>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</si>
  <si>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</si>
  <si>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</si>
  <si>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</si>
  <si>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</si>
  <si>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</si>
  <si>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</si>
  <si>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</si>
  <si>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</si>
  <si>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</si>
  <si>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</si>
  <si>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</si>
  <si>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</si>
  <si>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</si>
  <si>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</si>
  <si>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</si>
  <si>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</si>
  <si>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</si>
  <si>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</si>
  <si>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</si>
  <si>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</si>
  <si>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</si>
  <si>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</si>
  <si>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</si>
  <si>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</si>
  <si>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</si>
  <si>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</si>
  <si>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</si>
  <si>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</si>
  <si>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</si>
  <si>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</si>
  <si>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</si>
  <si>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</si>
  <si>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</si>
  <si>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</si>
  <si>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</si>
  <si>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</si>
  <si>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</si>
  <si>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</si>
  <si>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</si>
  <si>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</si>
  <si>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</si>
  <si>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</si>
  <si>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</si>
  <si>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</si>
  <si>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</si>
  <si>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</si>
  <si>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</si>
  <si>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</si>
  <si>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</si>
  <si>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</si>
  <si>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</si>
  <si>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</si>
  <si>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</si>
  <si>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</si>
  <si>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</si>
  <si>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</si>
  <si>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</si>
  <si>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</si>
  <si>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</si>
  <si>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</si>
  <si>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</si>
  <si>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</si>
  <si>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</si>
  <si>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</si>
  <si>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</si>
  <si>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</si>
  <si>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</si>
  <si>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</si>
  <si>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</si>
  <si>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</si>
  <si>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</si>
  <si>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</si>
  <si>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</si>
  <si>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</si>
  <si>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</si>
  <si>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</si>
  <si>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</si>
  <si>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</si>
  <si>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</si>
  <si>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</si>
  <si>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</si>
  <si>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</si>
  <si>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</si>
  <si>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</si>
  <si>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</si>
  <si>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</si>
  <si>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</si>
  <si>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</si>
  <si>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</si>
  <si>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</si>
  <si>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</si>
  <si>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</si>
  <si>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</si>
  <si>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</si>
  <si>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</si>
  <si>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</si>
  <si>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</si>
  <si>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</si>
  <si>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</si>
  <si>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</si>
  <si>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</si>
  <si>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</si>
  <si>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</si>
  <si>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</si>
  <si>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</si>
  <si>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</si>
  <si>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</si>
  <si>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</si>
  <si>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</si>
  <si>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</si>
  <si>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</si>
  <si>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</si>
  <si>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</si>
  <si>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</si>
  <si>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</si>
  <si>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</si>
  <si>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</si>
  <si>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</si>
  <si>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</si>
  <si>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</si>
  <si>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</si>
  <si>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</si>
  <si>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</si>
  <si>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</si>
  <si>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</si>
  <si>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</si>
  <si>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</si>
  <si>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</si>
  <si>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</si>
  <si>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</si>
  <si>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</si>
  <si>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</si>
  <si>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</si>
  <si>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</si>
  <si>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</si>
  <si>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</si>
  <si>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</si>
  <si>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</si>
  <si>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</si>
  <si>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</si>
  <si>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</si>
  <si>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</si>
  <si>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</si>
  <si>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</si>
  <si>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</si>
  <si>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</si>
  <si>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</si>
  <si>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</si>
  <si>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</si>
  <si>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</si>
  <si>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</si>
  <si>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</si>
  <si>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</si>
  <si>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</si>
  <si>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</si>
  <si>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</si>
  <si>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</si>
  <si>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</si>
  <si>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</si>
  <si>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</si>
  <si>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</si>
  <si>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</si>
  <si>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</si>
  <si>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</si>
  <si>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</si>
  <si>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</si>
  <si>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</si>
  <si>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</si>
  <si>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</si>
  <si>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</si>
  <si>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</si>
  <si>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</si>
  <si>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</si>
  <si>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</si>
  <si>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</si>
  <si>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</si>
  <si>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</si>
  <si>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</si>
  <si>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</si>
  <si>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</si>
  <si>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</si>
  <si>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</si>
  <si>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</si>
  <si>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</si>
  <si>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</si>
  <si>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</si>
  <si>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</si>
  <si>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</si>
  <si>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</si>
  <si>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</si>
  <si>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</si>
  <si>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</si>
  <si>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</si>
  <si>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</si>
  <si>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</si>
  <si>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</si>
  <si>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</si>
  <si>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</si>
  <si>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</si>
  <si>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</si>
  <si>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</si>
  <si>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</si>
  <si>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</si>
  <si>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</si>
  <si>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</si>
  <si>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</si>
  <si>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</si>
  <si>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</si>
  <si>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</si>
  <si>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</si>
  <si>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</si>
  <si>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</si>
  <si>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</si>
  <si>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</si>
  <si>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</si>
  <si>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</si>
  <si>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</si>
  <si>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</si>
  <si>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</si>
  <si>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</si>
  <si>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</si>
  <si>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</si>
  <si>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</si>
  <si>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</si>
  <si>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</si>
  <si>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</si>
  <si>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</si>
  <si>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</si>
  <si>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</si>
  <si>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</si>
  <si>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</si>
  <si>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</si>
  <si>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</si>
  <si>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</si>
  <si>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</si>
  <si>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</si>
  <si>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</si>
  <si>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</si>
  <si>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</si>
  <si>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</si>
  <si>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</si>
  <si>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</si>
  <si>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</si>
  <si>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</si>
  <si>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</si>
  <si>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</si>
  <si>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</si>
  <si>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</si>
  <si>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</si>
  <si>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</si>
  <si>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</si>
  <si>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</si>
  <si>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</si>
  <si>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</si>
  <si>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</si>
  <si>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</si>
  <si>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</si>
  <si>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</si>
  <si>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</si>
  <si>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</si>
  <si>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</si>
  <si>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</si>
  <si>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</si>
  <si>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</si>
  <si>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</si>
  <si>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</si>
  <si>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</si>
  <si>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</si>
  <si>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</si>
  <si>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</si>
  <si>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</si>
  <si>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</si>
  <si>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</si>
  <si>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</si>
  <si>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</si>
  <si>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</si>
  <si>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</si>
  <si>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</si>
  <si>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</si>
  <si>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</si>
  <si>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</si>
  <si>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</si>
  <si>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</si>
  <si>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</si>
  <si>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</si>
  <si>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</si>
  <si>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</si>
  <si>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</si>
  <si>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</si>
  <si>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</si>
  <si>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</si>
  <si>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</si>
  <si>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</si>
  <si>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</si>
  <si>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</si>
  <si>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</si>
  <si>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</si>
  <si>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</si>
  <si>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</si>
  <si>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</si>
  <si>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</si>
  <si>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</si>
  <si>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</si>
  <si>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</si>
  <si>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</si>
  <si>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</si>
  <si>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</si>
  <si>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</si>
  <si>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</si>
  <si>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</si>
  <si>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</si>
  <si>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</si>
  <si>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</si>
  <si>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</si>
  <si>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</si>
  <si>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</si>
  <si>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</si>
  <si>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</si>
  <si>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</si>
  <si>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</si>
  <si>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</si>
  <si>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</si>
  <si>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</si>
  <si>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</si>
  <si>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</si>
  <si>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</si>
  <si>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</si>
  <si>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</si>
  <si>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</si>
  <si>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</si>
  <si>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</si>
  <si>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</si>
  <si>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</si>
  <si>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</si>
  <si>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</si>
  <si>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</si>
  <si>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</si>
  <si>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</si>
  <si>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</si>
  <si>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</si>
  <si>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</si>
  <si>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</si>
  <si>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</si>
  <si>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</si>
  <si>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</si>
  <si>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</si>
  <si>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</si>
  <si>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</si>
  <si>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</si>
  <si>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</si>
  <si>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</si>
  <si>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</si>
  <si>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</si>
  <si>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</si>
  <si>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</si>
  <si>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</si>
  <si>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</si>
  <si>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</si>
  <si>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</si>
  <si>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</si>
  <si>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</si>
  <si>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</si>
  <si>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</si>
  <si>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</si>
  <si>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</si>
  <si>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</si>
  <si>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</si>
  <si>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</si>
  <si>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</si>
  <si>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</si>
  <si>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</si>
  <si>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</si>
  <si>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</si>
  <si>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</si>
  <si>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</si>
  <si>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</si>
  <si>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</si>
  <si>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</si>
  <si>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</si>
  <si>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</si>
  <si>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</si>
  <si>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</si>
  <si>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</si>
  <si>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</si>
  <si>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</si>
  <si>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</si>
  <si>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</si>
  <si>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</si>
  <si>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</si>
  <si>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</si>
  <si>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</si>
  <si>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</si>
  <si>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</si>
  <si>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</si>
  <si>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</si>
  <si>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</si>
  <si>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</si>
  <si>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</si>
  <si>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</si>
  <si>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</si>
  <si>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</si>
  <si>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</si>
  <si>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</si>
  <si>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</si>
  <si>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</si>
  <si>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</si>
  <si>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</si>
  <si>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</si>
  <si>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</si>
  <si>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</si>
  <si>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</si>
  <si>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</si>
  <si>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</si>
  <si>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</si>
  <si>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</si>
  <si>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</si>
  <si>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</si>
  <si>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</si>
  <si>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</si>
  <si>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</si>
  <si>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</si>
  <si>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</si>
  <si>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</si>
  <si>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</si>
  <si>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</si>
  <si>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</si>
  <si>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</si>
  <si>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</si>
  <si>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</si>
  <si>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</si>
  <si>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</si>
  <si>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</si>
  <si>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</si>
  <si>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</si>
  <si>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</si>
  <si>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</si>
  <si>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</si>
  <si>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</si>
  <si>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</si>
  <si>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</si>
  <si>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</si>
  <si>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</si>
  <si>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</si>
  <si>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</si>
  <si>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</si>
  <si>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</si>
  <si>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</si>
  <si>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</si>
  <si>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</si>
  <si>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</si>
  <si>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</si>
  <si>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</si>
  <si>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</si>
  <si>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</si>
  <si>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</si>
  <si>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</si>
  <si>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</si>
  <si>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</si>
  <si>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</si>
  <si>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</si>
  <si>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</si>
  <si>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</si>
  <si>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</si>
  <si>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</si>
  <si>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</si>
  <si>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</si>
  <si>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</si>
  <si>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</si>
  <si>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</si>
  <si>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</si>
  <si>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</si>
  <si>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</si>
  <si>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</si>
  <si>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</si>
  <si>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</si>
  <si>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</si>
  <si>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</si>
  <si>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</si>
  <si>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</si>
  <si>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</si>
  <si>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</si>
  <si>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</si>
  <si>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</si>
  <si>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</si>
  <si>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</si>
  <si>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</si>
  <si>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</si>
  <si>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</si>
  <si>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</si>
  <si>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</si>
  <si>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</si>
  <si>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</si>
  <si>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</si>
  <si>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</si>
  <si>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</si>
  <si>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</si>
  <si>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</si>
  <si>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</si>
  <si>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</si>
  <si>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</si>
  <si>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</si>
  <si>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</si>
  <si>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</si>
  <si>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</si>
  <si>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</si>
  <si>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</si>
  <si>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</si>
  <si>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</si>
  <si>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</si>
  <si>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</si>
  <si>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</si>
  <si>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</si>
  <si>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</si>
  <si>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</si>
  <si>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</si>
  <si>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</si>
  <si>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</si>
  <si>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</si>
  <si>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</si>
  <si>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</si>
  <si>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</si>
  <si>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</si>
  <si>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</si>
  <si>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</si>
  <si>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</si>
  <si>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</si>
  <si>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</si>
  <si>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</si>
  <si>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</si>
  <si>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</si>
  <si>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</si>
  <si>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</si>
  <si>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</si>
  <si>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</si>
  <si>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</si>
  <si>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</si>
  <si>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</si>
  <si>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</si>
  <si>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</si>
  <si>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</si>
  <si>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</si>
  <si>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</si>
  <si>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</si>
  <si>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</si>
  <si>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</si>
  <si>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</si>
  <si>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</si>
  <si>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</si>
  <si>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</si>
  <si>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</si>
  <si>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</si>
  <si>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</si>
  <si>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</si>
  <si>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</si>
  <si>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</si>
  <si>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</si>
  <si>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</si>
  <si>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</si>
  <si>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</si>
  <si>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</si>
  <si>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</si>
  <si>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</si>
  <si>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</si>
  <si>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</si>
  <si>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</si>
  <si>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</si>
  <si>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</si>
  <si>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</si>
  <si>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</si>
  <si>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</si>
  <si>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</si>
  <si>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</si>
  <si>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</si>
  <si>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</si>
  <si>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</si>
  <si>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</si>
  <si>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</si>
  <si>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</si>
  <si>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</si>
  <si>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</si>
  <si>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</si>
  <si>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</si>
  <si>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</si>
  <si>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</si>
  <si>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</si>
  <si>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</si>
  <si>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</si>
  <si>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</si>
  <si>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</si>
  <si>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</si>
  <si>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</si>
  <si>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</si>
  <si>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</si>
  <si>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</si>
  <si>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</si>
  <si>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</si>
  <si>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</si>
  <si>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</si>
  <si>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</si>
  <si>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</si>
  <si>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</si>
  <si>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</si>
  <si>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</si>
  <si>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</si>
  <si>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</si>
  <si>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</si>
  <si>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</si>
  <si>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</si>
  <si>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</si>
  <si>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</si>
  <si>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</si>
  <si>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</si>
  <si>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</si>
  <si>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</si>
  <si>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</si>
  <si>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</si>
  <si>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</si>
  <si>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</si>
  <si>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</si>
  <si>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</si>
  <si>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</si>
  <si>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</si>
  <si>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</si>
  <si>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</si>
  <si>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</si>
  <si>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</si>
  <si>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</si>
  <si>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</si>
  <si>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</si>
  <si>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</si>
  <si>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</si>
  <si>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</si>
  <si>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</si>
  <si>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</si>
  <si>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</si>
  <si>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</si>
  <si>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</si>
  <si>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</si>
  <si>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</si>
  <si>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</si>
  <si>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</si>
  <si>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</si>
  <si>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</si>
  <si>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</si>
  <si>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</si>
  <si>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</si>
  <si>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</si>
  <si>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</si>
  <si>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</si>
  <si>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</si>
  <si>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</si>
  <si>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</si>
  <si>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</si>
  <si>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</si>
  <si>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</si>
  <si>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</si>
  <si>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</si>
  <si>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</si>
  <si>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</si>
  <si>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</si>
  <si>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</si>
  <si>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</si>
  <si>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</si>
  <si>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</si>
  <si>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</si>
  <si>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</si>
  <si>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</si>
  <si>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</si>
  <si>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</si>
  <si>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</si>
  <si>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</si>
  <si>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</si>
  <si>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</si>
  <si>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</si>
  <si>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</si>
  <si>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</si>
  <si>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</si>
  <si>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</si>
  <si>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</si>
  <si>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</si>
  <si>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</si>
  <si>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</si>
  <si>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</si>
  <si>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</si>
  <si>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</si>
  <si>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</si>
  <si>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</si>
  <si>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</si>
  <si>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</si>
  <si>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</si>
  <si>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</si>
  <si>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</si>
  <si>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</si>
  <si>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</si>
  <si>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</si>
  <si>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</si>
  <si>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</si>
  <si>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</si>
  <si>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</si>
  <si>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</si>
  <si>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</si>
  <si>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</si>
  <si>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</si>
  <si>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</si>
  <si>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</si>
  <si>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</si>
  <si>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</si>
  <si>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</si>
  <si>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</si>
  <si>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</si>
  <si>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</si>
  <si>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</si>
  <si>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</si>
  <si>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</si>
  <si>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</si>
  <si>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</si>
  <si>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</si>
  <si>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</si>
  <si>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</si>
  <si>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</si>
  <si>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</si>
  <si>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</si>
  <si>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</si>
  <si>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</si>
  <si>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</si>
  <si>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</si>
  <si>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</si>
  <si>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</si>
  <si>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</si>
  <si>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</si>
  <si>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</si>
  <si>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</si>
  <si>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</si>
  <si>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</si>
  <si>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</si>
  <si>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</si>
  <si>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</si>
  <si>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</si>
  <si>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</si>
  <si>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</si>
  <si>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</si>
  <si>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</si>
  <si>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</si>
  <si>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</si>
  <si>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</si>
  <si>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</si>
  <si>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</si>
  <si>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</si>
  <si>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</si>
  <si>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</si>
  <si>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</si>
  <si>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</si>
  <si>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</si>
  <si>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</si>
  <si>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</si>
  <si>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</si>
  <si>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</si>
  <si>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</si>
  <si>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</si>
  <si>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</si>
  <si>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</si>
  <si>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</si>
  <si>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</si>
  <si>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</si>
  <si>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</si>
  <si>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</si>
  <si>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</si>
  <si>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</si>
  <si>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</si>
  <si>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</si>
  <si>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</si>
  <si>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</si>
  <si>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</si>
  <si>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</si>
  <si>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</si>
  <si>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</si>
  <si>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</si>
  <si>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</si>
  <si>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</si>
  <si>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</si>
  <si>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</si>
  <si>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</si>
  <si>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</si>
  <si>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</si>
  <si>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</si>
  <si>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</si>
  <si>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</si>
  <si>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</si>
  <si>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</si>
  <si>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</si>
  <si>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</si>
  <si>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</si>
  <si>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</si>
  <si>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</si>
  <si>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</si>
  <si>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</si>
  <si>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</si>
  <si>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</si>
  <si>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</si>
  <si>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</si>
  <si>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</si>
  <si>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</si>
  <si>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</si>
  <si>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</si>
  <si>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</si>
  <si>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</si>
  <si>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</si>
  <si>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</si>
  <si>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</si>
  <si>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</si>
  <si>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</si>
  <si>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</si>
  <si>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</si>
  <si>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</si>
  <si>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</si>
  <si>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</si>
  <si>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</si>
  <si>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</si>
  <si>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</si>
  <si>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</si>
  <si>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</si>
  <si>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</si>
  <si>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</si>
  <si>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</si>
  <si>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</si>
  <si>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</si>
  <si>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</si>
  <si>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</si>
  <si>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</si>
  <si>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</si>
  <si>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</si>
  <si>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</si>
  <si>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</si>
  <si>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</si>
  <si>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</si>
  <si>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</si>
  <si>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</si>
  <si>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</si>
  <si>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</si>
  <si>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</si>
  <si>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</si>
  <si>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</si>
  <si>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</si>
  <si>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</si>
  <si>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</si>
  <si>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</si>
  <si>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</si>
  <si>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</si>
  <si>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</si>
  <si>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</si>
  <si>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</si>
  <si>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</si>
  <si>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</si>
  <si>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</si>
  <si>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</si>
  <si>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</si>
  <si>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</si>
  <si>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</si>
  <si>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</si>
  <si>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</si>
  <si>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</si>
  <si>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</si>
  <si>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</si>
  <si>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</si>
  <si>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</si>
  <si>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</si>
  <si>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</si>
  <si>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</si>
  <si>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</si>
  <si>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</si>
  <si>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</si>
  <si>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</si>
  <si>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</si>
  <si>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</si>
  <si>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</si>
  <si>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</si>
  <si>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</si>
  <si>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</si>
  <si>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</si>
  <si>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</si>
  <si>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</si>
  <si>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</si>
  <si>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</si>
  <si>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</si>
  <si>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</si>
  <si>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</si>
  <si>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</si>
  <si>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</si>
  <si>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</si>
  <si>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</si>
  <si>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</si>
  <si>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</si>
  <si>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</si>
  <si>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</si>
  <si>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</si>
  <si>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</si>
  <si>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</si>
  <si>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</si>
  <si>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</si>
  <si>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</si>
  <si>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</si>
  <si>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</si>
  <si>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</si>
  <si>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</si>
  <si>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</si>
  <si>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</si>
  <si>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</si>
  <si>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</si>
  <si>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</si>
  <si>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</si>
  <si>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</si>
  <si>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</si>
  <si>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</si>
  <si>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</si>
  <si>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</si>
  <si>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</si>
  <si>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</si>
  <si>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</si>
  <si>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</si>
  <si>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</si>
  <si>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</si>
  <si>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</si>
  <si>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</si>
  <si>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</si>
  <si>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</si>
  <si>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</si>
  <si>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</si>
  <si>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</si>
  <si>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</si>
  <si>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</si>
  <si>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</si>
  <si>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</si>
  <si>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</si>
  <si>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</si>
  <si>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</si>
  <si>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</si>
  <si>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</si>
  <si>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</si>
  <si>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</si>
  <si>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</si>
  <si>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</si>
  <si>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</si>
  <si>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</si>
  <si>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</si>
  <si>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</si>
  <si>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</si>
  <si>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</si>
  <si>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</si>
  <si>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</si>
  <si>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</si>
  <si>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</si>
  <si>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</si>
  <si>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</si>
  <si>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</si>
  <si>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</si>
  <si>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</si>
  <si>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</si>
  <si>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</si>
  <si>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</si>
  <si>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</si>
  <si>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</si>
  <si>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</si>
  <si>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</si>
  <si>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</si>
  <si>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</si>
  <si>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</si>
  <si>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</si>
  <si>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</si>
  <si>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</si>
  <si>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</si>
  <si>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</si>
  <si>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</si>
  <si>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</si>
  <si>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</si>
  <si>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</si>
  <si>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</si>
  <si>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</si>
  <si>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</si>
  <si>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</si>
  <si>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</si>
  <si>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</si>
  <si>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</si>
  <si>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</si>
  <si>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</si>
  <si>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</si>
  <si>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</si>
  <si>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</si>
  <si>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</si>
  <si>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</si>
  <si>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</si>
  <si>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</si>
  <si>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</si>
  <si>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</si>
  <si>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</si>
  <si>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</si>
  <si>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</si>
  <si>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</si>
  <si>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</si>
  <si>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</si>
  <si>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</si>
  <si>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</si>
  <si>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</si>
  <si>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</si>
  <si>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</si>
  <si>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</si>
  <si>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</si>
  <si>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</si>
  <si>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</si>
  <si>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</si>
  <si>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</si>
  <si>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</si>
  <si>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</si>
  <si>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</si>
  <si>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</si>
  <si>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</si>
  <si>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</si>
  <si>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</si>
  <si>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</si>
  <si>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</si>
  <si>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</si>
  <si>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</si>
  <si>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</si>
  <si>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</si>
  <si>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</si>
  <si>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</si>
  <si>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</si>
  <si>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</si>
  <si>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</si>
  <si>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</si>
  <si>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</si>
  <si>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</si>
  <si>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</si>
  <si>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</si>
  <si>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</si>
  <si>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</si>
  <si>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</si>
  <si>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</si>
  <si>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</si>
  <si>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</si>
  <si>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</si>
  <si>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</si>
  <si>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</si>
  <si>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</si>
  <si>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</si>
  <si>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</si>
  <si>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</si>
  <si>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</si>
  <si>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</si>
  <si>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</si>
  <si>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</si>
  <si>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</si>
  <si>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</si>
  <si>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</si>
  <si>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</si>
  <si>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</si>
  <si>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</si>
  <si>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</si>
  <si>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</si>
  <si>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</si>
  <si>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</si>
  <si>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</si>
  <si>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</si>
  <si>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</si>
  <si>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</si>
  <si>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</si>
  <si>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</si>
  <si>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</si>
  <si>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</si>
  <si>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</si>
  <si>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</si>
  <si>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</si>
  <si>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</si>
  <si>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</si>
  <si>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</si>
  <si>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</si>
  <si>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</si>
  <si>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</si>
  <si>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</si>
  <si>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</si>
  <si>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</si>
  <si>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</si>
  <si>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</si>
  <si>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</si>
  <si>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</si>
  <si>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</si>
  <si>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</si>
  <si>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</si>
  <si>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</si>
  <si>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</si>
  <si>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</si>
  <si>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</si>
  <si>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</si>
  <si>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</si>
  <si>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</si>
  <si>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</si>
  <si>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</si>
  <si>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</si>
  <si>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</si>
  <si>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</si>
  <si>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</si>
  <si>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</si>
  <si>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</si>
  <si>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</si>
  <si>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</si>
  <si>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</si>
  <si>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</si>
  <si>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</si>
  <si>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</si>
  <si>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</si>
  <si>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</si>
  <si>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</si>
  <si>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</si>
  <si>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</si>
  <si>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</si>
  <si>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</si>
  <si>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</si>
  <si>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</si>
  <si>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</si>
  <si>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</si>
  <si>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</si>
  <si>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</si>
  <si>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</si>
  <si>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</si>
  <si>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</si>
  <si>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</si>
  <si>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</si>
  <si>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</si>
  <si>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</si>
  <si>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</si>
  <si>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</si>
  <si>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</si>
  <si>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</si>
  <si>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</si>
  <si>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</si>
  <si>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</si>
  <si>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</si>
  <si>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</si>
  <si>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</si>
  <si>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</si>
  <si>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</si>
  <si>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</si>
  <si>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</si>
  <si>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</si>
  <si>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</si>
  <si>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</si>
  <si>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</si>
  <si>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</si>
  <si>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</si>
  <si>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</si>
  <si>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</si>
  <si>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</si>
  <si>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</si>
  <si>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</si>
  <si>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</si>
  <si>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</si>
  <si>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</si>
  <si>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</si>
  <si>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</si>
  <si>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</si>
  <si>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</si>
  <si>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</si>
  <si>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</si>
  <si>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</si>
  <si>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</si>
  <si>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</si>
  <si>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</si>
  <si>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</si>
  <si>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</si>
  <si>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</si>
  <si>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</si>
  <si>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</si>
  <si>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</si>
  <si>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</si>
  <si>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</si>
  <si>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</si>
  <si>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</si>
  <si>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</si>
  <si>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</si>
  <si>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</si>
  <si>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</si>
  <si>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</si>
  <si>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</si>
  <si>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</si>
  <si>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</si>
  <si>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</si>
  <si>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</si>
  <si>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</si>
  <si>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</si>
  <si>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</si>
  <si>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</si>
  <si>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</si>
  <si>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</si>
  <si>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</si>
  <si>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</si>
  <si>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</si>
  <si>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</si>
  <si>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</si>
  <si>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</si>
  <si>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</si>
  <si>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</si>
  <si>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</si>
  <si>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</si>
  <si>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</si>
  <si>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</si>
  <si>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</si>
  <si>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</si>
  <si>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</si>
  <si>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</si>
  <si>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</si>
  <si>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</si>
  <si>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</si>
  <si>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</si>
  <si>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</si>
  <si>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</si>
  <si>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</si>
  <si>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</si>
  <si>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</si>
  <si>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</si>
  <si>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</si>
  <si>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</si>
  <si>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</si>
  <si>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</si>
  <si>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</si>
  <si>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</si>
  <si>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</si>
  <si>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</si>
  <si>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</si>
  <si>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</si>
  <si>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</si>
  <si>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</si>
  <si>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</si>
  <si>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</si>
  <si>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</si>
  <si>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</si>
  <si>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</si>
  <si>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</si>
  <si>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</si>
  <si>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</si>
  <si>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</si>
  <si>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</si>
  <si>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</si>
  <si>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</si>
  <si>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</si>
  <si>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</si>
  <si>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</si>
  <si>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</si>
  <si>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</si>
  <si>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</si>
  <si>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</si>
  <si>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</si>
  <si>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</si>
  <si>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</si>
  <si>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</si>
  <si>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</si>
  <si>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</si>
  <si>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</si>
  <si>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</si>
  <si>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</si>
  <si>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</si>
  <si>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</si>
  <si>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</si>
  <si>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</si>
  <si>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</si>
  <si>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</si>
  <si>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</si>
  <si>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</si>
  <si>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</si>
  <si>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</si>
  <si>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</si>
  <si>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</si>
  <si>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</si>
  <si>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</si>
  <si>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</si>
  <si>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</si>
  <si>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</si>
  <si>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</si>
  <si>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</si>
  <si>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</si>
  <si>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</si>
  <si>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</si>
  <si>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</si>
  <si>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</si>
  <si>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</si>
  <si>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</si>
  <si>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</si>
  <si>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</si>
  <si>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</si>
  <si>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</si>
  <si>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</si>
  <si>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</si>
  <si>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</si>
  <si>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</si>
  <si>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</si>
  <si>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</si>
  <si>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</si>
  <si>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</si>
  <si>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</si>
  <si>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</si>
  <si>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</si>
  <si>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</si>
  <si>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</si>
  <si>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</si>
  <si>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</si>
  <si>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</si>
  <si>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</si>
  <si>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</si>
  <si>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</si>
  <si>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</si>
  <si>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</si>
  <si>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</si>
  <si>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</si>
  <si>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</si>
  <si>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</si>
  <si>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</si>
  <si>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</si>
  <si>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</si>
  <si>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</si>
  <si>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</si>
  <si>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</si>
  <si>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</si>
  <si>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</si>
  <si>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</si>
  <si>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</si>
  <si>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</si>
  <si>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</si>
  <si>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</si>
  <si>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</si>
  <si>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</si>
  <si>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</si>
  <si>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</si>
  <si>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</si>
  <si>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</si>
  <si>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</si>
  <si>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</si>
  <si>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</si>
  <si>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</si>
  <si>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</si>
  <si>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</si>
  <si>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</si>
  <si>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</si>
  <si>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</si>
  <si>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</si>
  <si>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</si>
  <si>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</si>
  <si>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</si>
  <si>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</si>
  <si>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</si>
  <si>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</si>
  <si>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</si>
  <si>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</si>
  <si>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</si>
  <si>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</si>
  <si>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</si>
  <si>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</si>
  <si>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</si>
  <si>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</si>
  <si>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</si>
  <si>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</si>
  <si>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</si>
  <si>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</si>
  <si>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</si>
  <si>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</si>
  <si>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</si>
  <si>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</si>
  <si>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</si>
  <si>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</si>
  <si>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</si>
  <si>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</si>
  <si>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</si>
  <si>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</si>
  <si>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</si>
  <si>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</si>
  <si>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</si>
  <si>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</si>
  <si>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</si>
  <si>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</si>
  <si>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</si>
  <si>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</si>
  <si>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</si>
  <si>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</si>
  <si>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</si>
  <si>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</si>
  <si>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</si>
  <si>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</si>
  <si>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</si>
  <si>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</si>
  <si>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</si>
  <si>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</si>
  <si>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</si>
  <si>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</si>
  <si>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</si>
  <si>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</si>
  <si>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</si>
  <si>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</si>
  <si>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</si>
  <si>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</si>
  <si>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</si>
  <si>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</si>
  <si>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</si>
  <si>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</si>
  <si>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</si>
  <si>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</si>
  <si>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</si>
  <si>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</si>
  <si>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</si>
  <si>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</si>
  <si>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</si>
  <si>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</si>
  <si>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</si>
  <si>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</si>
  <si>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</si>
  <si>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</si>
  <si>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</si>
  <si>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</si>
  <si>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</si>
  <si>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</si>
  <si>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</si>
  <si>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</si>
  <si>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</si>
  <si>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</si>
  <si>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</si>
  <si>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</si>
  <si>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</si>
  <si>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</si>
  <si>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</si>
  <si>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</si>
  <si>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</si>
  <si>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</si>
  <si>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</si>
  <si>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</si>
  <si>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</si>
  <si>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</si>
  <si>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</si>
  <si>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</si>
  <si>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</si>
  <si>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</si>
  <si>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</si>
  <si>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</si>
  <si>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</si>
  <si>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</si>
  <si>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</si>
  <si>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</si>
  <si>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</si>
  <si>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</si>
  <si>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</si>
  <si>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</si>
  <si>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</si>
  <si>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</si>
  <si>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</si>
  <si>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</si>
  <si>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</si>
  <si>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</si>
  <si>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</si>
  <si>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</si>
  <si>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</si>
  <si>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</si>
  <si>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</si>
  <si>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</si>
  <si>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</si>
  <si>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</si>
  <si>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</si>
  <si>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</si>
  <si>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</si>
  <si>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</si>
  <si>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</si>
  <si>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</si>
  <si>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</si>
  <si>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</si>
  <si>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</si>
  <si>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</si>
  <si>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</si>
  <si>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</si>
  <si>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</si>
  <si>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</si>
  <si>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</si>
  <si>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</si>
  <si>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</si>
  <si>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</si>
  <si>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</si>
  <si>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</si>
  <si>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</si>
  <si>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</si>
  <si>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</si>
  <si>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</si>
  <si>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</si>
  <si>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</si>
  <si>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</si>
  <si>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</si>
  <si>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</si>
  <si>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</si>
  <si>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</si>
  <si>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</si>
  <si>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</si>
  <si>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</si>
  <si>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</si>
  <si>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</si>
  <si>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</si>
  <si>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</si>
  <si>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</si>
  <si>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</si>
  <si>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</si>
  <si>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</si>
  <si>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</si>
  <si>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</si>
  <si>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</si>
  <si>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</si>
  <si>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</si>
  <si>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</si>
  <si>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</si>
  <si>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</si>
  <si>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</si>
  <si>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</si>
  <si>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</si>
  <si>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</si>
  <si>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</si>
  <si>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</si>
  <si>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</si>
  <si>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</si>
  <si>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</si>
  <si>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</si>
  <si>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</si>
  <si>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</si>
  <si>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</si>
  <si>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</si>
  <si>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</si>
  <si>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</si>
  <si>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</si>
  <si>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</si>
  <si>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</si>
  <si>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</si>
  <si>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</si>
  <si>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</si>
  <si>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</si>
  <si>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</si>
  <si>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</si>
  <si>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</si>
  <si>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</si>
  <si>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</si>
  <si>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</si>
  <si>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</si>
  <si>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</si>
  <si>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</si>
  <si>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</si>
  <si>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</si>
  <si>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</si>
  <si>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</si>
  <si>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</si>
  <si>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</si>
  <si>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</si>
  <si>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</si>
  <si>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</si>
  <si>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</si>
  <si>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</si>
  <si>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</si>
  <si>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</si>
  <si>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</si>
  <si>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</si>
  <si>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</si>
  <si>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</si>
  <si>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</si>
  <si>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</si>
  <si>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</si>
  <si>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</si>
  <si>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</si>
  <si>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</si>
  <si>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</si>
  <si>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</si>
  <si>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</si>
  <si>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</si>
  <si>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</si>
  <si>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</si>
  <si>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</si>
  <si>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</si>
  <si>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</si>
  <si>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</si>
  <si>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</si>
  <si>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</si>
  <si>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</si>
  <si>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</si>
  <si>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</si>
  <si>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</si>
  <si>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</si>
  <si>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</si>
  <si>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</si>
  <si>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</si>
  <si>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</si>
  <si>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</si>
  <si>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</si>
  <si>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</si>
  <si>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</si>
  <si>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</si>
  <si>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</si>
  <si>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</si>
  <si>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</si>
  <si>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</si>
  <si>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</si>
  <si>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</si>
  <si>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</si>
  <si>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</si>
  <si>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</si>
  <si>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</si>
  <si>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</si>
  <si>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</si>
  <si>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</si>
  <si>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</si>
  <si>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</si>
  <si>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</si>
  <si>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</si>
  <si>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</si>
  <si>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</si>
  <si>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</si>
  <si>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</si>
  <si>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</si>
  <si>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</si>
  <si>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</si>
  <si>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</si>
  <si>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</si>
  <si>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</si>
  <si>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</si>
  <si>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</si>
  <si>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</si>
  <si>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</si>
  <si>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</si>
  <si>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</si>
  <si>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</si>
  <si>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</si>
  <si>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</si>
  <si>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</si>
  <si>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</si>
  <si>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</si>
  <si>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</si>
  <si>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</si>
  <si>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</si>
  <si>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</si>
  <si>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</si>
  <si>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</si>
  <si>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</si>
  <si>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</si>
  <si>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</si>
  <si>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</si>
  <si>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</si>
  <si>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</si>
  <si>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</si>
  <si>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</si>
  <si>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</si>
  <si>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</si>
  <si>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</si>
  <si>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</si>
  <si>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</si>
  <si>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</si>
  <si>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</si>
  <si>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</si>
  <si>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</si>
  <si>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</si>
  <si>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</si>
  <si>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</si>
  <si>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</si>
  <si>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</si>
  <si>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</si>
  <si>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</si>
  <si>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</si>
  <si>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</si>
  <si>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</si>
  <si>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</si>
  <si>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</si>
  <si>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</si>
  <si>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</si>
  <si>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</si>
  <si>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</si>
  <si>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</si>
  <si>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</si>
  <si>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</si>
  <si>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</si>
  <si>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</si>
  <si>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</si>
  <si>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</si>
  <si>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</si>
  <si>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</si>
  <si>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</si>
  <si>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</si>
  <si>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</si>
  <si>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</si>
  <si>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</si>
  <si>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</si>
  <si>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</si>
  <si>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</si>
  <si>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</si>
  <si>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</si>
  <si>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</si>
  <si>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</si>
  <si>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</si>
  <si>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</si>
  <si>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</si>
  <si>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</si>
  <si>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</si>
  <si>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</si>
  <si>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</si>
  <si>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</si>
  <si>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</si>
  <si>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</si>
  <si>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</si>
  <si>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</si>
  <si>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</si>
  <si>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</si>
  <si>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</si>
  <si>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</si>
  <si>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</si>
  <si>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</si>
  <si>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</si>
  <si>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</si>
  <si>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</si>
  <si>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</si>
  <si>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</si>
  <si>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</si>
  <si>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</si>
  <si>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</si>
  <si>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</si>
  <si>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</si>
  <si>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</si>
  <si>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</si>
  <si>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</si>
  <si>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</si>
  <si>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</si>
  <si>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</si>
  <si>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</si>
  <si>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</si>
  <si>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</si>
  <si>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</si>
  <si>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</si>
  <si>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</si>
  <si>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</si>
  <si>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</si>
  <si>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</si>
  <si>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</si>
  <si>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</si>
  <si>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</si>
  <si>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</si>
  <si>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</si>
  <si>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</si>
  <si>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</si>
  <si>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</si>
  <si>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</si>
  <si>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</si>
  <si>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</si>
  <si>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</si>
  <si>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</si>
  <si>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</si>
  <si>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</si>
  <si>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</si>
  <si>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</si>
  <si>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</si>
  <si>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</si>
  <si>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</si>
  <si>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</si>
  <si>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</si>
  <si>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</si>
  <si>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</si>
  <si>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</si>
  <si>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</si>
  <si>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</si>
  <si>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</si>
  <si>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</si>
  <si>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</si>
  <si>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</si>
  <si>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</si>
  <si>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</si>
  <si>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</si>
  <si>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</si>
  <si>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</si>
  <si>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</si>
  <si>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</si>
  <si>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</si>
  <si>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</si>
  <si>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</si>
  <si>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</si>
  <si>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</si>
  <si>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</si>
  <si>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</si>
  <si>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</si>
  <si>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</si>
  <si>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</si>
  <si>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</si>
  <si>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</si>
  <si>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</si>
  <si>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</si>
  <si>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</si>
  <si>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</si>
  <si>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</si>
  <si>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</si>
  <si>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</si>
  <si>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</si>
  <si>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</si>
  <si>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</si>
  <si>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</si>
  <si>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</si>
  <si>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</si>
  <si>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</si>
  <si>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</si>
  <si>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</si>
  <si>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</si>
  <si>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</si>
  <si>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</si>
  <si>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</si>
  <si>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</si>
  <si>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</si>
  <si>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</si>
  <si>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</si>
  <si>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</si>
  <si>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</si>
  <si>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</si>
  <si>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</si>
  <si>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</si>
  <si>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</si>
  <si>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</si>
  <si>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</si>
  <si>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</si>
  <si>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</si>
  <si>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</si>
  <si>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</si>
  <si>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</si>
  <si>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</si>
  <si>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</si>
  <si>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</si>
  <si>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</si>
  <si>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</si>
  <si>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</si>
  <si>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</si>
  <si>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</si>
  <si>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</si>
  <si>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</si>
  <si>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</si>
  <si>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</si>
  <si>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</si>
  <si>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</si>
  <si>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</si>
  <si>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</si>
  <si>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</si>
  <si>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</si>
  <si>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</si>
  <si>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</si>
  <si>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</si>
  <si>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</si>
  <si>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</si>
  <si>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</si>
  <si>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</si>
  <si>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</si>
  <si>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</si>
  <si>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</si>
  <si>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</si>
  <si>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</si>
  <si>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</si>
  <si>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</si>
  <si>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</si>
  <si>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</si>
  <si>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</si>
  <si>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</si>
  <si>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</si>
  <si>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</si>
  <si>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</si>
  <si>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</si>
  <si>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</si>
  <si>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</si>
  <si>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</si>
  <si>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</si>
  <si>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</si>
  <si>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</si>
  <si>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</si>
  <si>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</si>
  <si>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</si>
  <si>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</si>
  <si>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</si>
  <si>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</si>
  <si>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</si>
  <si>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</si>
  <si>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</si>
  <si>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</si>
  <si>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</si>
  <si>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</si>
  <si>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</si>
  <si>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</si>
  <si>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</si>
  <si>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</si>
  <si>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</si>
  <si>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</si>
  <si>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</si>
  <si>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</si>
  <si>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</si>
  <si>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</si>
  <si>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</si>
  <si>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</si>
  <si>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</si>
  <si>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</si>
  <si>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</si>
  <si>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</si>
  <si>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</si>
  <si>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</si>
  <si>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</si>
  <si>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</si>
  <si>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</si>
  <si>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</si>
  <si>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</si>
  <si>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</si>
  <si>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</si>
  <si>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</si>
  <si>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</si>
  <si>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</si>
  <si>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</si>
  <si>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</si>
  <si>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</si>
  <si>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</si>
  <si>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</si>
  <si>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</si>
  <si>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</si>
  <si>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</si>
  <si>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</si>
  <si>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</si>
  <si>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</si>
  <si>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</si>
  <si>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</si>
  <si>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</si>
  <si>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</si>
  <si>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</si>
  <si>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</si>
  <si>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</si>
  <si>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</si>
  <si>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</si>
  <si>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</si>
  <si>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</si>
  <si>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</si>
  <si>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</si>
  <si>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</si>
  <si>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</si>
  <si>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</si>
  <si>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</si>
  <si>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</si>
  <si>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</si>
  <si>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</si>
  <si>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</si>
  <si>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</si>
  <si>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</si>
  <si>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</si>
  <si>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</si>
  <si>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</si>
  <si>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</si>
  <si>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</si>
  <si>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</si>
  <si>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</si>
  <si>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</si>
  <si>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</si>
  <si>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</si>
  <si>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</si>
  <si>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</si>
  <si>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</si>
  <si>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</si>
  <si>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</si>
  <si>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</si>
  <si>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</si>
  <si>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</si>
  <si>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</si>
  <si>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</si>
  <si>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</si>
  <si>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</si>
  <si>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</si>
  <si>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</si>
  <si>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</si>
  <si>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</si>
  <si>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</si>
  <si>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</si>
  <si>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</si>
  <si>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</si>
  <si>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</si>
  <si>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</si>
  <si>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</si>
  <si>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</si>
  <si>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</si>
  <si>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</si>
  <si>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</si>
  <si>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</si>
  <si>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</si>
  <si>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</si>
  <si>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</si>
  <si>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</si>
  <si>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</si>
  <si>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</si>
  <si>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</si>
  <si>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</si>
  <si>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</si>
  <si>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</si>
  <si>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</si>
  <si>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</si>
  <si>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</si>
  <si>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</si>
  <si>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</si>
  <si>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</si>
  <si>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</si>
  <si>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</si>
  <si>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</si>
  <si>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</si>
  <si>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</si>
  <si>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</si>
  <si>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</si>
  <si>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</si>
  <si>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</si>
  <si>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</si>
  <si>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</si>
  <si>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</si>
  <si>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</si>
  <si>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</si>
  <si>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</si>
  <si>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</si>
  <si>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</si>
  <si>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</si>
  <si>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</si>
  <si>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</si>
  <si>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</si>
  <si>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</si>
  <si>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</si>
  <si>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</si>
  <si>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</si>
  <si>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</si>
  <si>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</si>
  <si>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</si>
  <si>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</si>
  <si>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</si>
  <si>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</si>
  <si>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</si>
  <si>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</si>
  <si>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</si>
  <si>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</si>
  <si>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</si>
  <si>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</si>
  <si>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</si>
  <si>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</si>
  <si>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</si>
  <si>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</si>
  <si>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</si>
  <si>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</si>
  <si>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</si>
  <si>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</si>
  <si>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</si>
  <si>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</si>
  <si>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</si>
  <si>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</si>
  <si>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</si>
  <si>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</si>
  <si>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</si>
  <si>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</si>
  <si>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</si>
  <si>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</si>
  <si>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</si>
  <si>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</si>
  <si>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</si>
  <si>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</si>
  <si>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</si>
  <si>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</si>
  <si>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</si>
  <si>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</si>
  <si>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</si>
  <si>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</si>
  <si>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</si>
  <si>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</si>
  <si>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</si>
  <si>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</si>
  <si>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</si>
  <si>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</si>
  <si>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</si>
  <si>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</si>
  <si>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</si>
  <si>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</si>
  <si>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</si>
  <si>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</si>
  <si>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</si>
  <si>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</si>
  <si>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</si>
  <si>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</si>
  <si>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</si>
  <si>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</si>
  <si>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</si>
  <si>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</si>
  <si>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</si>
  <si>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</si>
  <si>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</si>
  <si>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</si>
  <si>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</si>
  <si>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</si>
  <si>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</si>
  <si>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</si>
  <si>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</si>
  <si>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</si>
  <si>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</si>
  <si>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</si>
  <si>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</si>
  <si>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</si>
  <si>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</si>
  <si>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</si>
  <si>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</si>
  <si>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</si>
  <si>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</si>
  <si>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</si>
  <si>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</si>
  <si>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</si>
  <si>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</si>
  <si>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</si>
  <si>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</si>
  <si>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</si>
  <si>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</si>
  <si>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</si>
  <si>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</si>
  <si>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</si>
  <si>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</si>
  <si>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</si>
  <si>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</si>
  <si>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</si>
  <si>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</si>
  <si>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</si>
  <si>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</si>
  <si>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</si>
  <si>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</si>
  <si>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</si>
  <si>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</si>
  <si>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</si>
  <si>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</si>
  <si>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</si>
  <si>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</si>
  <si>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</si>
  <si>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</si>
  <si>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</si>
  <si>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</si>
  <si>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</si>
  <si>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</si>
  <si>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</si>
  <si>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</si>
  <si>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</si>
  <si>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</si>
  <si>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</si>
  <si>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</si>
  <si>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</si>
  <si>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</si>
  <si>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</si>
  <si>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</si>
  <si>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</si>
  <si>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</si>
  <si>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</si>
  <si>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</si>
  <si>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</si>
  <si>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</si>
  <si>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</si>
  <si>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</si>
  <si>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</si>
  <si>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</si>
  <si>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</si>
  <si>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</si>
  <si>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</si>
  <si>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</si>
  <si>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</si>
  <si>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</si>
  <si>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</si>
  <si>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</si>
  <si>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</si>
  <si>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</si>
  <si>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</si>
  <si>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</si>
  <si>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</si>
  <si>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</si>
  <si>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</si>
  <si>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</si>
  <si>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</si>
  <si>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</si>
  <si>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</si>
  <si>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</si>
  <si>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</si>
  <si>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</si>
  <si>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</si>
  <si>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</si>
  <si>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</si>
  <si>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</si>
  <si>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</si>
  <si>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</si>
  <si>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</si>
  <si>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</si>
  <si>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</si>
  <si>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</si>
  <si>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</si>
  <si>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</si>
  <si>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</si>
  <si>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</si>
  <si>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</si>
  <si>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</si>
  <si>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</si>
  <si>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</si>
  <si>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</si>
  <si>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</si>
  <si>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</si>
  <si>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</si>
  <si>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</si>
  <si>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</si>
  <si>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</si>
  <si>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</si>
  <si>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</si>
  <si>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</si>
  <si>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</si>
  <si>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</si>
  <si>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</si>
  <si>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</si>
  <si>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</si>
  <si>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</si>
  <si>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</si>
  <si>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</si>
  <si>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</si>
  <si>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</si>
  <si>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</si>
  <si>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</si>
  <si>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</si>
  <si>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</si>
  <si>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</si>
  <si>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</si>
  <si>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</si>
  <si>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</si>
  <si>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</si>
  <si>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</si>
  <si>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</si>
  <si>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</si>
  <si>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</si>
  <si>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</si>
  <si>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</si>
  <si>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</si>
  <si>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</si>
  <si>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</si>
  <si>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</si>
  <si>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</si>
  <si>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</si>
  <si>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</si>
  <si>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</si>
  <si>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</si>
  <si>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</si>
  <si>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</si>
  <si>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</si>
  <si>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</si>
  <si>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</si>
  <si>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</si>
  <si>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</si>
  <si>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</si>
  <si>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</si>
  <si>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</si>
  <si>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</si>
  <si>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</si>
  <si>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</si>
  <si>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</si>
  <si>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</si>
  <si>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</si>
  <si>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</si>
  <si>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</si>
  <si>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</si>
  <si>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</si>
  <si>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</si>
  <si>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</si>
  <si>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</si>
  <si>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</si>
  <si>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</si>
  <si>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</si>
  <si>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</si>
  <si>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</si>
  <si>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</si>
  <si>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</si>
  <si>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</si>
  <si>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</si>
  <si>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</si>
  <si>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</si>
  <si>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</si>
  <si>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</si>
  <si>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</si>
  <si>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</si>
  <si>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</si>
  <si>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</si>
  <si>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</si>
  <si>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</si>
  <si>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</si>
  <si>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</si>
  <si>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</si>
  <si>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</si>
  <si>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</si>
  <si>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</si>
  <si>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</si>
  <si>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</si>
  <si>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</si>
  <si>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</si>
  <si>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</si>
  <si>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</si>
  <si>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</si>
  <si>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</si>
  <si>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</si>
  <si>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</si>
  <si>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</si>
  <si>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</si>
  <si>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</si>
  <si>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</si>
  <si>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</si>
  <si>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</si>
  <si>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</si>
  <si>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</si>
  <si>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</si>
  <si>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</si>
  <si>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</si>
  <si>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</si>
  <si>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</si>
  <si>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</si>
  <si>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</si>
  <si>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</si>
  <si>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</si>
  <si>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</si>
  <si>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</si>
  <si>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</si>
  <si>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</si>
  <si>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</si>
  <si>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</si>
  <si>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</si>
  <si>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</si>
  <si>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</si>
  <si>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</si>
  <si>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</si>
  <si>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</si>
  <si>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</si>
  <si>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</si>
  <si>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</si>
  <si>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</si>
  <si>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</si>
  <si>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</si>
  <si>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</si>
  <si>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</si>
  <si>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</si>
  <si>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</si>
  <si>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</si>
  <si>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</si>
  <si>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</si>
  <si>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</si>
  <si>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</si>
  <si>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</si>
  <si>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</si>
  <si>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</si>
  <si>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</si>
  <si>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</si>
  <si>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</si>
  <si>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</si>
  <si>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</si>
  <si>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</si>
  <si>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</si>
  <si>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</si>
  <si>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</si>
  <si>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</si>
  <si>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</si>
  <si>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</si>
  <si>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</si>
  <si>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</si>
  <si>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</si>
  <si>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</si>
  <si>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</si>
  <si>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</si>
  <si>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</si>
  <si>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</si>
  <si>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</si>
  <si>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</si>
  <si>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</si>
  <si>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</si>
  <si>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</si>
  <si>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</si>
  <si>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</si>
  <si>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</si>
  <si>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</si>
  <si>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</si>
  <si>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</si>
  <si>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</si>
  <si>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</si>
  <si>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</si>
  <si>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</si>
  <si>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</si>
  <si>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</si>
  <si>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</si>
  <si>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</si>
  <si>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</si>
  <si>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</si>
  <si>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</si>
  <si>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</si>
  <si>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</si>
  <si>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</si>
  <si>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</si>
  <si>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</si>
  <si>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</si>
  <si>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</si>
  <si>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</si>
  <si>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</si>
  <si>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</si>
  <si>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</si>
  <si>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</si>
  <si>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</si>
  <si>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</si>
  <si>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</si>
  <si>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</si>
  <si>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</si>
  <si>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</si>
  <si>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</si>
  <si>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</si>
  <si>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</si>
  <si>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</si>
  <si>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</si>
  <si>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</si>
  <si>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</si>
  <si>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</si>
  <si>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</si>
  <si>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</si>
  <si>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</si>
  <si>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</si>
  <si>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</si>
  <si>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</si>
  <si>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</si>
  <si>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</si>
  <si>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</si>
  <si>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</si>
  <si>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</si>
  <si>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</si>
  <si>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</si>
  <si>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</si>
  <si>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</si>
  <si>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</si>
  <si>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</si>
  <si>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</si>
  <si>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</si>
  <si>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</si>
  <si>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</si>
  <si>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</si>
  <si>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</si>
  <si>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</si>
  <si>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</si>
  <si>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</si>
  <si>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</si>
  <si>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</si>
  <si>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</si>
  <si>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</si>
  <si>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</si>
  <si>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</si>
  <si>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</si>
  <si>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</si>
  <si>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</si>
  <si>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</si>
  <si>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</si>
  <si>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</si>
  <si>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</si>
  <si>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</si>
  <si>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</si>
  <si>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</si>
  <si>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</si>
  <si>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</si>
  <si>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</si>
  <si>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</si>
  <si>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</si>
  <si>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</si>
  <si>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</si>
  <si>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</si>
  <si>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</si>
  <si>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</si>
  <si>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</si>
  <si>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</si>
  <si>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</si>
  <si>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</si>
  <si>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</si>
  <si>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</si>
  <si>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</si>
  <si>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</si>
  <si>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</si>
  <si>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</si>
  <si>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</si>
  <si>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</si>
  <si>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</si>
  <si>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</si>
  <si>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</si>
  <si>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</si>
  <si>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</si>
  <si>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</si>
  <si>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</si>
  <si>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</si>
  <si>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</si>
  <si>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</si>
  <si>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</si>
  <si>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</si>
  <si>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</si>
  <si>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</si>
  <si>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</si>
  <si>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</si>
  <si>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</si>
  <si>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</si>
  <si>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</si>
  <si>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</si>
  <si>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</si>
  <si>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</si>
  <si>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</si>
  <si>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</si>
  <si>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</si>
  <si>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</si>
  <si>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</si>
  <si>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</si>
  <si>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</si>
  <si>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</si>
  <si>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</si>
  <si>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</si>
  <si>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</si>
  <si>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</si>
  <si>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</si>
  <si>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</si>
  <si>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</si>
  <si>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</si>
  <si>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</si>
  <si>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</si>
  <si>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</si>
  <si>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</si>
  <si>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</si>
  <si>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</si>
  <si>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</si>
  <si>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</si>
  <si>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</si>
  <si>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</si>
  <si>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</si>
  <si>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</si>
  <si>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</si>
  <si>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</si>
  <si>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</si>
  <si>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</si>
  <si>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</si>
  <si>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</si>
  <si>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</si>
  <si>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</si>
  <si>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</si>
  <si>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</si>
  <si>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</si>
  <si>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</si>
  <si>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</si>
  <si>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</si>
  <si>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</si>
  <si>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</si>
  <si>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</si>
  <si>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</si>
  <si>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</si>
  <si>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</si>
  <si>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</si>
  <si>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</si>
  <si>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</si>
  <si>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</si>
  <si>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</si>
  <si>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</si>
  <si>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</si>
  <si>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</si>
  <si>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</si>
  <si>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</si>
  <si>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</si>
  <si>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</si>
  <si>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</si>
  <si>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</si>
  <si>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</si>
  <si>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</si>
  <si>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</si>
  <si>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</si>
  <si>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</si>
  <si>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</si>
  <si>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</si>
  <si>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</si>
  <si>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</si>
  <si>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</si>
  <si>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</si>
  <si>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</si>
  <si>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</si>
  <si>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</si>
  <si>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</si>
  <si>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</si>
  <si>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</si>
  <si>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</si>
  <si>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</si>
  <si>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</si>
  <si>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</si>
  <si>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</si>
  <si>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</si>
  <si>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</si>
  <si>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</si>
  <si>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</si>
  <si>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</si>
  <si>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</si>
  <si>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</si>
  <si>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</si>
  <si>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</si>
  <si>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</si>
  <si>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</si>
  <si>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</si>
  <si>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</si>
  <si>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</si>
  <si>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</si>
  <si>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</si>
  <si>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</si>
  <si>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</si>
  <si>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</si>
  <si>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</si>
  <si>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</si>
  <si>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</si>
  <si>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</si>
  <si>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</si>
  <si>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</si>
  <si>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</si>
  <si>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</si>
  <si>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</si>
  <si>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</si>
  <si>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</si>
  <si>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</si>
  <si>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</si>
  <si>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</si>
  <si>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</si>
  <si>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</si>
  <si>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</si>
  <si>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</si>
  <si>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</si>
  <si>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</si>
  <si>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</si>
  <si>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</si>
  <si>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</si>
  <si>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</si>
  <si>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</si>
  <si>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</si>
  <si>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</si>
  <si>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</si>
  <si>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</si>
  <si>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</si>
  <si>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</si>
  <si>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</si>
  <si>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</si>
  <si>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</si>
  <si>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</si>
  <si>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</si>
  <si>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</si>
  <si>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</si>
  <si>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</si>
  <si>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</si>
  <si>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</si>
  <si>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</si>
  <si>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</si>
  <si>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</si>
  <si>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</si>
  <si>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</si>
  <si>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</si>
  <si>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</si>
  <si>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</si>
  <si>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</si>
  <si>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</si>
  <si>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</si>
  <si>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</si>
  <si>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</si>
  <si>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</si>
  <si>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</si>
  <si>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</si>
  <si>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</si>
  <si>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</si>
  <si>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</si>
  <si>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</si>
  <si>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</si>
  <si>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</si>
  <si>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</si>
  <si>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</si>
  <si>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</si>
  <si>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</si>
  <si>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</si>
  <si>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</si>
  <si>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</si>
  <si>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</si>
  <si>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</si>
  <si>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</si>
  <si>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</si>
  <si>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</si>
  <si>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</si>
  <si>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</si>
  <si>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</si>
  <si>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</si>
  <si>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</si>
  <si>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</si>
  <si>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</si>
  <si>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</si>
  <si>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</si>
  <si>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</si>
  <si>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</si>
  <si>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</si>
  <si>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</si>
  <si>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</si>
  <si>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</si>
  <si>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</si>
  <si>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</si>
  <si>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</si>
  <si>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</si>
  <si>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</si>
  <si>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</si>
  <si>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</si>
  <si>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</si>
  <si>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</si>
  <si>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</si>
  <si>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</si>
  <si>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</si>
  <si>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</si>
  <si>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</si>
  <si>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</si>
  <si>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</si>
  <si>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</si>
  <si>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</si>
  <si>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</si>
  <si>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</si>
  <si>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</si>
  <si>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</si>
  <si>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</si>
  <si>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</si>
  <si>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</si>
  <si>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</si>
  <si>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</si>
  <si>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</si>
  <si>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</si>
  <si>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</si>
  <si>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</si>
  <si>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</si>
  <si>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</si>
  <si>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</si>
  <si>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</si>
  <si>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</si>
  <si>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</si>
  <si>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</si>
  <si>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</si>
  <si>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</si>
  <si>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</si>
  <si>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</si>
  <si>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</si>
  <si>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</si>
  <si>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</si>
  <si>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</si>
  <si>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</si>
  <si>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</si>
  <si>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</si>
  <si>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</si>
  <si>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</si>
  <si>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</si>
  <si>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</si>
  <si>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</si>
  <si>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</si>
  <si>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</si>
  <si>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</si>
  <si>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</si>
  <si>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</si>
  <si>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</si>
  <si>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</si>
  <si>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</si>
  <si>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</si>
  <si>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</si>
  <si>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</si>
  <si>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</si>
  <si>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</si>
  <si>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</si>
  <si>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</si>
  <si>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</si>
  <si>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</si>
  <si>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</si>
  <si>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</si>
  <si>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</si>
  <si>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</si>
  <si>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</si>
  <si>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</si>
  <si>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</si>
  <si>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</si>
  <si>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</si>
  <si>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</si>
  <si>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</si>
  <si>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</si>
  <si>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</si>
  <si>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</si>
  <si>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</si>
  <si>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</si>
  <si>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</si>
  <si>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</si>
  <si>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</si>
  <si>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</si>
  <si>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</si>
  <si>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</si>
  <si>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</si>
  <si>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</si>
  <si>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</si>
  <si>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</si>
  <si>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</si>
  <si>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</si>
  <si>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</si>
  <si>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</si>
  <si>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</si>
  <si>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</si>
  <si>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</si>
  <si>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</si>
  <si>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</si>
  <si>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</si>
  <si>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</si>
  <si>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</si>
  <si>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</si>
  <si>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</si>
  <si>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</si>
  <si>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</si>
  <si>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</si>
  <si>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</si>
  <si>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</si>
  <si>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</si>
  <si>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</si>
  <si>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</si>
  <si>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</si>
  <si>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</si>
  <si>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</si>
  <si>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</si>
  <si>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</si>
  <si>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</si>
  <si>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</si>
  <si>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</si>
  <si>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</si>
  <si>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</si>
  <si>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</si>
  <si>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</si>
  <si>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</si>
  <si>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</si>
  <si>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</si>
  <si>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</si>
  <si>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</si>
  <si>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</si>
  <si>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</si>
  <si>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</si>
  <si>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</si>
  <si>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</si>
  <si>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</si>
  <si>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</si>
  <si>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</si>
  <si>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</si>
  <si>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</si>
  <si>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</si>
  <si>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</si>
  <si>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</si>
  <si>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</si>
  <si>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</si>
  <si>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</si>
  <si>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</si>
  <si>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</si>
  <si>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</si>
  <si>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</si>
  <si>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</si>
  <si>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</si>
  <si>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</si>
  <si>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</si>
  <si>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</si>
  <si>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</si>
  <si>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</si>
  <si>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</si>
  <si>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</si>
  <si>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</si>
  <si>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</si>
  <si>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</si>
  <si>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</si>
  <si>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</si>
  <si>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</si>
  <si>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</si>
  <si>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</si>
  <si>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</si>
  <si>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</si>
  <si>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</si>
  <si>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</si>
  <si>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</si>
  <si>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</si>
  <si>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</si>
  <si>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</si>
  <si>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</si>
  <si>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</si>
  <si>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</si>
  <si>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</si>
  <si>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</si>
  <si>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</si>
  <si>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</si>
  <si>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</si>
  <si>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</si>
  <si>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</si>
  <si>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</si>
  <si>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</si>
  <si>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</si>
  <si>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</si>
  <si>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</si>
  <si>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</si>
  <si>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</si>
  <si>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</si>
  <si>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</si>
  <si>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</si>
  <si>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</si>
  <si>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</si>
  <si>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</si>
  <si>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</si>
  <si>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</si>
  <si>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</si>
  <si>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</si>
  <si>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</si>
  <si>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</si>
  <si>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</si>
  <si>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</si>
  <si>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</si>
  <si>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</si>
  <si>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</si>
  <si>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</si>
  <si>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</si>
  <si>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</si>
  <si>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</si>
  <si>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</si>
  <si>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</si>
  <si>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</si>
  <si>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</si>
  <si>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</si>
  <si>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</si>
  <si>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</si>
  <si>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</si>
  <si>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</si>
  <si>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</si>
  <si>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</si>
  <si>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</si>
  <si>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</si>
  <si>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</si>
  <si>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</si>
  <si>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</si>
  <si>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</si>
  <si>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</si>
  <si>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</si>
  <si>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</si>
  <si>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</si>
  <si>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</si>
  <si>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</si>
  <si>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</si>
  <si>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</si>
  <si>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</si>
  <si>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</si>
  <si>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</si>
  <si>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</si>
  <si>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</si>
  <si>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</si>
  <si>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</si>
  <si>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</si>
  <si>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</si>
  <si>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</si>
  <si>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</si>
  <si>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</si>
  <si>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</si>
  <si>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</si>
  <si>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</si>
  <si>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</si>
  <si>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</si>
  <si>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</si>
  <si>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</si>
  <si>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</si>
  <si>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</si>
  <si>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</si>
  <si>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</si>
  <si>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</si>
  <si>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</si>
  <si>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</si>
  <si>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</si>
  <si>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</si>
  <si>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</si>
  <si>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</si>
  <si>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</si>
  <si>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</si>
  <si>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</si>
  <si>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</si>
  <si>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</si>
  <si>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</si>
  <si>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</si>
  <si>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</si>
  <si>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</si>
  <si>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</si>
  <si>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</si>
  <si>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</si>
  <si>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</si>
  <si>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</si>
  <si>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</si>
  <si>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</si>
  <si>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</si>
  <si>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</si>
  <si>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</si>
  <si>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</si>
  <si>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</si>
  <si>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</si>
  <si>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</si>
  <si>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</si>
  <si>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</si>
  <si>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</si>
  <si>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</si>
  <si>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</si>
  <si>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</si>
  <si>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</si>
  <si>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</si>
  <si>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</si>
  <si>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</si>
  <si>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</si>
  <si>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</si>
  <si>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</si>
  <si>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</si>
  <si>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</si>
  <si>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</si>
  <si>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</si>
  <si>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</si>
  <si>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</si>
  <si>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</si>
  <si>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</si>
  <si>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</si>
  <si>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</si>
  <si>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</si>
  <si>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</si>
  <si>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</si>
  <si>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</si>
  <si>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</si>
  <si>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</si>
  <si>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</si>
  <si>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</si>
  <si>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</si>
  <si>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</si>
  <si>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</si>
  <si>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</si>
  <si>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</si>
  <si>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</si>
  <si>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</si>
  <si>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</si>
  <si>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</si>
  <si>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</si>
  <si>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</si>
  <si>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</si>
  <si>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</si>
  <si>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</si>
  <si>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</si>
  <si>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</si>
  <si>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</si>
  <si>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</si>
  <si>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</si>
  <si>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</si>
  <si>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</si>
  <si>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</si>
  <si>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</si>
  <si>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</si>
  <si>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</si>
  <si>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</si>
  <si>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</si>
  <si>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</si>
  <si>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</si>
  <si>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</si>
  <si>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</si>
  <si>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</si>
  <si>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</si>
  <si>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</si>
  <si>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</si>
  <si>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</si>
  <si>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</si>
  <si>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</si>
  <si>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</si>
  <si>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</si>
  <si>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</si>
  <si>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</si>
  <si>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</si>
  <si>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</si>
  <si>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</si>
  <si>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</si>
  <si>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</si>
  <si>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</si>
  <si>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</si>
  <si>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</si>
  <si>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</si>
  <si>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</si>
  <si>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</si>
  <si>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</si>
  <si>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</si>
  <si>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</si>
  <si>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</si>
  <si>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</si>
  <si>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</si>
  <si>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</si>
  <si>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</si>
  <si>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</si>
  <si>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</si>
  <si>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</si>
  <si>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</si>
  <si>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</si>
  <si>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</si>
  <si>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</si>
  <si>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</si>
  <si>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</si>
  <si>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</si>
  <si>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</si>
  <si>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</si>
  <si>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</si>
  <si>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</si>
  <si>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</si>
  <si>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</si>
  <si>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</si>
  <si>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</si>
  <si>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</si>
  <si>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</si>
  <si>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</si>
  <si>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</si>
  <si>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</si>
  <si>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</si>
  <si>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</si>
  <si>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</si>
  <si>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</si>
  <si>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</si>
  <si>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</si>
  <si>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</si>
  <si>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</si>
  <si>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</si>
  <si>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</si>
  <si>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</si>
  <si>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</si>
  <si>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</si>
  <si>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</si>
  <si>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</si>
  <si>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</si>
  <si>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</si>
  <si>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</si>
  <si>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</si>
  <si>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</si>
  <si>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</si>
  <si>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</si>
  <si>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</si>
  <si>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</si>
  <si>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</si>
  <si>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</si>
  <si>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</si>
  <si>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</si>
  <si>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</si>
  <si>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</si>
  <si>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</si>
  <si>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</si>
  <si>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</si>
  <si>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</si>
  <si>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</si>
  <si>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</si>
  <si>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</si>
  <si>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</si>
  <si>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</si>
  <si>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</si>
  <si>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</si>
  <si>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</si>
  <si>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</si>
  <si>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</si>
  <si>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</si>
  <si>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</si>
  <si>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</si>
  <si>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</si>
  <si>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</si>
  <si>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</si>
  <si>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</si>
  <si>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</si>
  <si>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</si>
  <si>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</si>
  <si>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</si>
  <si>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</si>
  <si>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</si>
  <si>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</si>
  <si>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</si>
  <si>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</si>
  <si>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</si>
  <si>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</si>
  <si>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</si>
  <si>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</si>
  <si>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</si>
  <si>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</si>
  <si>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</si>
  <si>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</si>
  <si>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</si>
  <si>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</si>
  <si>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</si>
  <si>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</si>
  <si>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</si>
  <si>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</si>
  <si>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</si>
  <si>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</si>
  <si>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</si>
  <si>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</si>
  <si>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</si>
  <si>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</si>
  <si>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</si>
  <si>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</si>
  <si>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</si>
  <si>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</si>
  <si>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</si>
  <si>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</si>
  <si>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</si>
  <si>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</si>
  <si>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</si>
  <si>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</si>
  <si>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</si>
  <si>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</si>
  <si>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</si>
  <si>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</si>
  <si>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</si>
  <si>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</si>
  <si>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</si>
  <si>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</si>
  <si>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</si>
  <si>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</si>
  <si>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</si>
  <si>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</si>
  <si>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</si>
  <si>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</si>
  <si>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</si>
  <si>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</si>
  <si>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</si>
  <si>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</si>
  <si>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</si>
  <si>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</si>
  <si>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</si>
  <si>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</si>
  <si>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</si>
  <si>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</si>
  <si>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</si>
  <si>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</si>
  <si>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</si>
  <si>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</si>
  <si>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</si>
  <si>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</si>
  <si>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</si>
  <si>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</si>
  <si>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</si>
  <si>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</si>
  <si>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</si>
  <si>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</si>
  <si>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</si>
  <si>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</si>
  <si>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</si>
  <si>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</si>
  <si>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</si>
  <si>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</si>
  <si>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</si>
  <si>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</si>
  <si>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</si>
  <si>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</si>
  <si>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</si>
  <si>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</si>
  <si>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</si>
  <si>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</si>
  <si>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</si>
  <si>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</si>
  <si>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</si>
  <si>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</si>
  <si>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</si>
  <si>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</si>
  <si>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</si>
  <si>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</si>
  <si>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</si>
  <si>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</si>
  <si>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</si>
  <si>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</si>
  <si>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</si>
  <si>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</si>
  <si>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</si>
  <si>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</si>
  <si>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</si>
  <si>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</si>
  <si>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</si>
  <si>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</si>
  <si>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</si>
  <si>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</si>
  <si>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</si>
  <si>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</si>
  <si>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</si>
  <si>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</si>
  <si>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</si>
  <si>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</si>
  <si>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</si>
  <si>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</si>
  <si>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</si>
  <si>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</si>
  <si>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</si>
  <si>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</si>
  <si>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</si>
  <si>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</si>
  <si>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</si>
  <si>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</si>
  <si>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</si>
  <si>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</si>
  <si>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</si>
  <si>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</si>
  <si>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</si>
  <si>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</si>
  <si>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</si>
  <si>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</si>
  <si>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</si>
  <si>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</si>
  <si>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</si>
  <si>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</si>
  <si>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</si>
  <si>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</si>
  <si>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</si>
  <si>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</si>
  <si>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</si>
  <si>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</si>
  <si>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</si>
  <si>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</si>
  <si>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</si>
  <si>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</si>
  <si>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</si>
  <si>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</si>
  <si>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</si>
  <si>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</si>
  <si>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</si>
  <si>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</si>
  <si>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</si>
  <si>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</si>
  <si>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</si>
  <si>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</si>
  <si>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</si>
  <si>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</si>
  <si>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</si>
  <si>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</si>
  <si>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</si>
  <si>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</si>
  <si>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</si>
  <si>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</si>
  <si>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</si>
  <si>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</si>
  <si>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</si>
  <si>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</si>
  <si>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</si>
  <si>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</si>
  <si>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</si>
  <si>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</si>
  <si>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</si>
  <si>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</si>
  <si>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</si>
  <si>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</si>
  <si>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</si>
  <si>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</si>
  <si>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</si>
  <si>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</si>
  <si>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</si>
  <si>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</si>
  <si>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</si>
  <si>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</si>
  <si>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</si>
  <si>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</si>
  <si>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</si>
  <si>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</si>
  <si>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</si>
  <si>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</si>
  <si>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</si>
  <si>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</si>
  <si>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</si>
  <si>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</si>
  <si>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</si>
  <si>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</si>
  <si>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</si>
  <si>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</si>
  <si>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</si>
  <si>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</si>
  <si>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</si>
  <si>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</si>
  <si>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</si>
  <si>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</si>
  <si>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</si>
  <si>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</si>
  <si>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</si>
  <si>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</si>
  <si>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</si>
  <si>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</si>
  <si>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</si>
  <si>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</si>
  <si>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</si>
  <si>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</si>
  <si>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</si>
  <si>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</si>
  <si>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</si>
  <si>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</si>
  <si>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</si>
  <si>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</si>
  <si>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</si>
  <si>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</si>
  <si>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</si>
  <si>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</si>
  <si>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</si>
  <si>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</si>
  <si>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</si>
  <si>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</si>
  <si>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</si>
  <si>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</si>
  <si>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</si>
  <si>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</si>
  <si>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</si>
  <si>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</si>
  <si>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</si>
  <si>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</si>
  <si>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</si>
  <si>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</si>
  <si>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</si>
  <si>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</si>
  <si>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</si>
  <si>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</si>
  <si>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</si>
  <si>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</si>
  <si>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</si>
  <si>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</si>
  <si>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</si>
  <si>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</si>
  <si>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</si>
  <si>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</si>
  <si>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</si>
  <si>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</si>
  <si>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</si>
  <si>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</si>
  <si>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</si>
  <si>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</si>
  <si>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</si>
  <si>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</si>
  <si>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</si>
  <si>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</si>
  <si>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</si>
  <si>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</si>
  <si>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</si>
  <si>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</si>
  <si>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</si>
  <si>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</si>
  <si>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</si>
  <si>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</si>
  <si>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</si>
  <si>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</si>
  <si>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</si>
  <si>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</si>
  <si>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</si>
  <si>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</si>
  <si>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</si>
  <si>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</si>
  <si>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</si>
  <si>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</si>
  <si>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</si>
  <si>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</si>
  <si>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</si>
  <si>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</si>
  <si>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</si>
  <si>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</si>
  <si>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</si>
  <si>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</si>
  <si>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</si>
  <si>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</si>
  <si>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</si>
  <si>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</si>
  <si>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</si>
  <si>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</si>
  <si>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</si>
  <si>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</si>
  <si>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</si>
  <si>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</si>
  <si>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</si>
  <si>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</si>
  <si>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</si>
  <si>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</si>
  <si>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</si>
  <si>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</si>
  <si>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</si>
  <si>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</si>
  <si>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</si>
  <si>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</si>
  <si>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</si>
  <si>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</si>
  <si>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</si>
  <si>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</si>
  <si>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</si>
  <si>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</si>
  <si>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</si>
  <si>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</si>
  <si>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</si>
  <si>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</si>
  <si>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</si>
  <si>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</si>
  <si>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</si>
  <si>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</si>
  <si>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</si>
  <si>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</si>
  <si>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</si>
  <si>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</si>
  <si>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</si>
  <si>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</si>
  <si>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</si>
  <si>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</si>
  <si>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</si>
  <si>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</si>
  <si>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</si>
  <si>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</si>
  <si>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</si>
  <si>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</si>
  <si>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</si>
  <si>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</si>
  <si>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</si>
  <si>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</si>
  <si>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</si>
  <si>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</si>
  <si>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</si>
  <si>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</si>
  <si>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</si>
  <si>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</si>
  <si>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</si>
  <si>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</si>
  <si>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</si>
  <si>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</si>
  <si>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</si>
  <si>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</si>
  <si>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</si>
  <si>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</si>
  <si>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</si>
  <si>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</si>
  <si>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</si>
  <si>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</si>
  <si>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</si>
  <si>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</si>
  <si>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</si>
  <si>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</si>
  <si>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</si>
  <si>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</si>
  <si>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</si>
  <si>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</si>
  <si>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</si>
  <si>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</si>
  <si>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</si>
  <si>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</si>
  <si>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</si>
  <si>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</si>
  <si>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</si>
  <si>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</si>
  <si>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</si>
  <si>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</si>
  <si>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</si>
  <si>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</si>
  <si>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</si>
  <si>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</si>
  <si>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</si>
  <si>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</si>
  <si>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</si>
  <si>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</si>
  <si>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</si>
  <si>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</si>
  <si>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</si>
  <si>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</si>
  <si>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</si>
  <si>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</si>
  <si>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</si>
  <si>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</si>
  <si>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</si>
  <si>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</si>
  <si>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</si>
  <si>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</si>
  <si>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</si>
  <si>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</si>
  <si>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</si>
  <si>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</si>
  <si>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</si>
  <si>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</si>
  <si>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</si>
  <si>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</si>
  <si>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</si>
  <si>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</si>
  <si>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</si>
  <si>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</si>
  <si>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</si>
  <si>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</si>
  <si>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</si>
  <si>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</si>
  <si>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</si>
  <si>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</si>
  <si>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</si>
  <si>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</si>
  <si>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</si>
  <si>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</si>
  <si>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</si>
  <si>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</si>
  <si>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</si>
  <si>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</si>
  <si>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</si>
  <si>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</si>
  <si>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</si>
  <si>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</si>
  <si>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</si>
  <si>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</si>
  <si>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</si>
  <si>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</si>
  <si>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</si>
  <si>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</si>
  <si>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</si>
  <si>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</si>
  <si>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</si>
  <si>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</si>
  <si>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</si>
  <si>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</si>
  <si>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</si>
  <si>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</si>
  <si>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</si>
  <si>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</si>
  <si>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</si>
  <si>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</si>
  <si>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</si>
  <si>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</si>
  <si>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</si>
  <si>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</si>
  <si>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</si>
  <si>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</si>
  <si>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</si>
  <si>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</si>
  <si>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</si>
  <si>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</si>
  <si>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</si>
  <si>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</si>
  <si>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</si>
  <si>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</si>
  <si>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</si>
  <si>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</si>
  <si>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</si>
  <si>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</si>
  <si>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</si>
  <si>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</si>
  <si>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</si>
  <si>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</si>
  <si>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</si>
  <si>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</si>
  <si>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</si>
  <si>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</si>
  <si>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</si>
  <si>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</si>
  <si>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</si>
  <si>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</si>
  <si>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</si>
  <si>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</si>
  <si>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</si>
  <si>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</si>
  <si>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</si>
  <si>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</si>
  <si>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</si>
  <si>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</si>
  <si>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</si>
  <si>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</si>
  <si>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</si>
  <si>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</si>
  <si>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</si>
  <si>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</si>
  <si>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</si>
  <si>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</si>
  <si>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</si>
  <si>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</si>
  <si>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</si>
  <si>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</si>
  <si>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</si>
  <si>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</si>
  <si>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</si>
  <si>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</si>
  <si>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</si>
  <si>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</si>
  <si>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</si>
  <si>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</si>
  <si>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</si>
  <si>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</si>
  <si>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</si>
  <si>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</si>
  <si>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</si>
  <si>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</si>
  <si>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</si>
  <si>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</si>
  <si>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</si>
  <si>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</si>
  <si>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</si>
  <si>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</si>
  <si>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</si>
  <si>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</si>
  <si>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</si>
  <si>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</si>
  <si>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</si>
  <si>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</si>
  <si>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</si>
  <si>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</si>
  <si>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</si>
  <si>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</si>
  <si>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</si>
  <si>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</si>
  <si>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</si>
  <si>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</si>
  <si>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</si>
  <si>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</si>
  <si>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</si>
  <si>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</si>
  <si>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</si>
  <si>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</si>
  <si>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</si>
  <si>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</si>
  <si>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</si>
  <si>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</si>
  <si>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</si>
  <si>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</si>
  <si>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</si>
  <si>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</si>
  <si>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</si>
  <si>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</si>
  <si>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</si>
  <si>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</si>
  <si>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</si>
  <si>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</si>
  <si>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</si>
  <si>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</si>
  <si>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</si>
  <si>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</si>
  <si>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</si>
  <si>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</si>
  <si>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</si>
  <si>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</si>
  <si>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</si>
  <si>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</si>
  <si>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</si>
  <si>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</si>
  <si>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</si>
  <si>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</si>
  <si>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</si>
  <si>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</si>
  <si>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</si>
  <si>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</si>
  <si>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</si>
  <si>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</si>
  <si>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</si>
  <si>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</si>
  <si>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</si>
  <si>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</si>
  <si>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</si>
  <si>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</si>
  <si>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</si>
  <si>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</si>
  <si>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</si>
  <si>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</si>
  <si>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</si>
  <si>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</si>
  <si>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</si>
  <si>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</si>
  <si>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</si>
  <si>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</si>
  <si>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</si>
  <si>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</si>
  <si>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</si>
  <si>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</si>
  <si>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</si>
  <si>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</si>
  <si>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</si>
  <si>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</si>
  <si>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</si>
  <si>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</si>
  <si>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</si>
  <si>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</si>
  <si>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</si>
  <si>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</si>
  <si>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</si>
  <si>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</si>
  <si>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</si>
  <si>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</si>
  <si>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</si>
  <si>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</si>
  <si>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</si>
  <si>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</si>
  <si>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</si>
  <si>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</si>
  <si>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</si>
  <si>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</si>
  <si>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</si>
  <si>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</si>
  <si>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</si>
  <si>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</si>
  <si>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</si>
  <si>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</si>
  <si>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</si>
  <si>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</si>
  <si>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</si>
  <si>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</si>
  <si>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</si>
  <si>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</si>
  <si>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</si>
  <si>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</si>
  <si>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</si>
  <si>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</si>
  <si>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</si>
  <si>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</si>
  <si>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</si>
  <si>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</si>
  <si>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</si>
  <si>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</si>
  <si>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</si>
  <si>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</si>
  <si>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</si>
  <si>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</si>
  <si>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</si>
  <si>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</si>
  <si>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</si>
  <si>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</si>
  <si>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</si>
  <si>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</si>
  <si>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</si>
  <si>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</si>
  <si>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</si>
  <si>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</si>
  <si>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</si>
  <si>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</si>
  <si>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</si>
  <si>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</si>
  <si>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</si>
  <si>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</si>
  <si>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</si>
  <si>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</si>
  <si>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</si>
  <si>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</si>
  <si>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</si>
  <si>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</si>
  <si>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</si>
  <si>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</si>
  <si>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</si>
  <si>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</si>
  <si>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</si>
  <si>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</si>
  <si>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</si>
  <si>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</si>
  <si>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</si>
  <si>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</si>
  <si>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</si>
  <si>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</si>
  <si>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</si>
  <si>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</si>
  <si>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</si>
  <si>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</si>
  <si>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</si>
  <si>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</si>
  <si>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</si>
  <si>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</si>
  <si>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</si>
  <si>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</si>
  <si>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</si>
  <si>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</si>
  <si>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</si>
  <si>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</si>
  <si>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</si>
  <si>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</si>
  <si>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</si>
  <si>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</si>
  <si>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</si>
  <si>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</si>
  <si>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</si>
  <si>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</si>
  <si>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</si>
  <si>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</si>
  <si>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</si>
  <si>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</si>
  <si>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</si>
  <si>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</si>
  <si>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</si>
  <si>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</si>
  <si>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</si>
  <si>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</si>
  <si>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</si>
  <si>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</si>
  <si>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</si>
  <si>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</si>
  <si>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</si>
  <si>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</si>
  <si>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</si>
  <si>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</si>
  <si>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</si>
  <si>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</si>
  <si>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</si>
  <si>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</si>
  <si>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</si>
  <si>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</si>
  <si>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</si>
  <si>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</si>
  <si>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</si>
  <si>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</si>
  <si>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</si>
  <si>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</si>
  <si>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</si>
  <si>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</si>
  <si>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</si>
  <si>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</si>
  <si>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</si>
  <si>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</si>
  <si>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</si>
  <si>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</si>
  <si>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</si>
  <si>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</si>
  <si>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</si>
  <si>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</si>
  <si>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</si>
  <si>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</si>
  <si>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</si>
  <si>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</si>
  <si>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</si>
  <si>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</si>
  <si>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</si>
  <si>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</si>
  <si>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</si>
  <si>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</si>
  <si>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</si>
  <si>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</si>
  <si>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</si>
  <si>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</si>
  <si>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</si>
  <si>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</si>
  <si>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</si>
  <si>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</si>
  <si>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</si>
  <si>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</si>
  <si>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</si>
  <si>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</si>
  <si>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</si>
  <si>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</si>
  <si>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</si>
  <si>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</si>
  <si>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</si>
  <si>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</si>
  <si>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</si>
  <si>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</si>
  <si>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</si>
  <si>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</si>
  <si>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</si>
  <si>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</si>
  <si>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</si>
  <si>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</si>
  <si>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</si>
  <si>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</si>
  <si>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</si>
  <si>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</si>
  <si>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</si>
  <si>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</si>
  <si>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</si>
  <si>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</si>
  <si>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</si>
  <si>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</si>
  <si>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</si>
  <si>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</si>
  <si>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</si>
  <si>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</si>
  <si>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</si>
  <si>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</si>
  <si>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</si>
  <si>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</si>
  <si>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</si>
  <si>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</si>
  <si>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</si>
  <si>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</si>
  <si>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</si>
  <si>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</si>
  <si>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</si>
  <si>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</si>
  <si>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</si>
  <si>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</si>
  <si>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</si>
  <si>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</si>
  <si>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</si>
  <si>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</si>
  <si>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</si>
  <si>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</si>
  <si>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</si>
  <si>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</si>
  <si>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</si>
  <si>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</si>
  <si>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</si>
  <si>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</si>
  <si>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</si>
  <si>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</si>
  <si>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</si>
  <si>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</si>
  <si>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</si>
  <si>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</si>
  <si>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</si>
  <si>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</si>
  <si>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</si>
  <si>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</si>
  <si>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</si>
  <si>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</si>
  <si>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</si>
  <si>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</si>
  <si>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</si>
  <si>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</si>
  <si>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</si>
  <si>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</si>
  <si>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</si>
  <si>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</si>
  <si>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</si>
  <si>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</si>
  <si>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</si>
  <si>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</si>
  <si>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</si>
  <si>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</si>
  <si>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</si>
  <si>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</si>
  <si>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</si>
  <si>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</si>
  <si>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</si>
  <si>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</si>
  <si>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</si>
  <si>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</si>
  <si>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</si>
  <si>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</si>
  <si>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</si>
  <si>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</si>
  <si>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</si>
  <si>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</si>
  <si>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</si>
  <si>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</si>
  <si>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</si>
  <si>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</si>
  <si>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</si>
  <si>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</si>
  <si>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</si>
  <si>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</si>
  <si>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</si>
  <si>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</si>
  <si>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</si>
  <si>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</si>
  <si>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</si>
  <si>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</si>
  <si>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</si>
  <si>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</si>
  <si>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</si>
  <si>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</si>
  <si>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</si>
  <si>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</si>
  <si>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</si>
  <si>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</si>
  <si>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</si>
  <si>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</si>
  <si>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</si>
  <si>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</si>
  <si>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</si>
  <si>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</si>
  <si>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</si>
  <si>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</si>
  <si>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</si>
  <si>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</si>
  <si>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</si>
  <si>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</si>
  <si>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</si>
  <si>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</si>
  <si>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</si>
  <si>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</si>
  <si>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</si>
  <si>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</si>
  <si>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</si>
  <si>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</si>
  <si>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</si>
  <si>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</si>
  <si>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</si>
  <si>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</si>
  <si>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</si>
  <si>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</si>
  <si>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</si>
  <si>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</si>
  <si>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</si>
  <si>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</si>
  <si>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</si>
  <si>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</si>
  <si>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</si>
  <si>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</si>
  <si>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</si>
  <si>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</si>
  <si>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</si>
  <si>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</si>
  <si>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</si>
  <si>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</si>
  <si>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</si>
  <si>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</si>
  <si>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</si>
  <si>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</si>
  <si>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</si>
  <si>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</si>
  <si>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</si>
  <si>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</si>
  <si>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</si>
  <si>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</si>
  <si>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</si>
  <si>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</si>
  <si>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</si>
  <si>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</si>
  <si>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</si>
  <si>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</si>
  <si>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</si>
  <si>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</si>
  <si>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</si>
  <si>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</si>
  <si>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</si>
  <si>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</si>
  <si>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</si>
  <si>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</si>
  <si>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</si>
  <si>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</si>
  <si>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</si>
  <si>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</si>
  <si>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</si>
  <si>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</si>
  <si>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</si>
  <si>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</si>
  <si>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</si>
  <si>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</si>
  <si>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</si>
  <si>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</si>
  <si>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</si>
  <si>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</si>
  <si>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</si>
  <si>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</si>
  <si>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</si>
  <si>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</si>
  <si>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</si>
  <si>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</si>
  <si>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</si>
  <si>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</si>
  <si>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</si>
  <si>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</si>
  <si>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</si>
  <si>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</si>
  <si>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</si>
  <si>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</si>
  <si>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</si>
  <si>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</si>
  <si>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</si>
  <si>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</si>
  <si>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</si>
  <si>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</si>
  <si>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</si>
  <si>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</si>
  <si>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</si>
  <si>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</si>
  <si>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</si>
  <si>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</si>
  <si>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</si>
  <si>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</si>
  <si>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</si>
  <si>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</si>
  <si>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</si>
  <si>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</si>
  <si>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</si>
  <si>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</si>
  <si>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</si>
  <si>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</si>
  <si>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</si>
  <si>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</si>
  <si>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</si>
  <si>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</si>
  <si>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</si>
  <si>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</si>
  <si>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</si>
  <si>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</si>
  <si>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</si>
  <si>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</si>
  <si>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</si>
  <si>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</si>
  <si>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</si>
  <si>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</si>
  <si>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</si>
  <si>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</si>
  <si>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</si>
  <si>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</si>
  <si>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</si>
  <si>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</si>
  <si>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</si>
  <si>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</si>
  <si>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</si>
  <si>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</si>
  <si>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</si>
  <si>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</si>
  <si>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</si>
  <si>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</si>
  <si>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</si>
  <si>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</si>
  <si>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</si>
  <si>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</si>
  <si>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</si>
  <si>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</si>
  <si>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</si>
  <si>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</si>
  <si>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</si>
  <si>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</si>
  <si>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</si>
  <si>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</si>
  <si>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</si>
  <si>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</si>
  <si>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</si>
  <si>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</si>
  <si>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</si>
  <si>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</si>
  <si>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</si>
  <si>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</si>
  <si>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</si>
  <si>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</si>
  <si>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</si>
  <si>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</si>
  <si>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</si>
  <si>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</si>
  <si>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</si>
  <si>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</si>
  <si>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</si>
  <si>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</si>
  <si>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</si>
  <si>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</si>
  <si>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</si>
  <si>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</si>
  <si>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</si>
  <si>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</si>
  <si>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</si>
  <si>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</si>
  <si>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</si>
  <si>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</si>
  <si>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</si>
  <si>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</si>
  <si>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</si>
  <si>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</si>
  <si>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</si>
  <si>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</si>
  <si>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</si>
  <si>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</si>
  <si>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</si>
  <si>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</si>
  <si>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</si>
  <si>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</si>
  <si>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</si>
  <si>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</si>
  <si>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</si>
  <si>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</si>
  <si>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</si>
  <si>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</si>
  <si>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</si>
  <si>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</si>
  <si>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</si>
  <si>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</si>
  <si>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</si>
  <si>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</si>
  <si>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</si>
  <si>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</si>
  <si>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</si>
  <si>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</si>
  <si>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</si>
  <si>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</si>
  <si>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</si>
  <si>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</si>
  <si>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</si>
  <si>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</si>
  <si>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</si>
  <si>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</si>
  <si>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</si>
  <si>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</si>
  <si>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</si>
  <si>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</si>
  <si>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</si>
  <si>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</si>
  <si>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</si>
  <si>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</si>
  <si>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</si>
  <si>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</si>
  <si>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</si>
  <si>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</si>
  <si>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</si>
  <si>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</si>
  <si>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</si>
  <si>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</si>
  <si>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</si>
  <si>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</si>
  <si>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</si>
  <si>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</si>
  <si>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</si>
  <si>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</si>
  <si>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</si>
  <si>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</si>
  <si>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</si>
  <si>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</si>
  <si>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</si>
  <si>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</si>
  <si>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</si>
  <si>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</si>
  <si>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</si>
  <si>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</si>
  <si>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</si>
  <si>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</si>
  <si>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</si>
  <si>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</si>
  <si>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</si>
  <si>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</si>
  <si>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</si>
  <si>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</si>
  <si>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</si>
  <si>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</si>
  <si>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</si>
  <si>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</si>
  <si>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</si>
  <si>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</si>
  <si>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</si>
  <si>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</si>
  <si>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</si>
  <si>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</si>
  <si>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</si>
  <si>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</si>
  <si>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</si>
  <si>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</si>
  <si>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</si>
  <si>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</si>
  <si>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</si>
  <si>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</si>
  <si>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</si>
  <si>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</si>
  <si>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</si>
  <si>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</si>
  <si>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</si>
  <si>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</si>
  <si>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</si>
  <si>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</si>
  <si>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</si>
  <si>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</si>
  <si>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</si>
  <si>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</si>
  <si>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</si>
  <si>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</si>
  <si>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</si>
  <si>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</si>
  <si>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</si>
  <si>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</si>
  <si>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</si>
  <si>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</si>
  <si>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</si>
  <si>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</si>
  <si>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</si>
  <si>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</si>
  <si>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</si>
  <si>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</si>
  <si>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</si>
  <si>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</si>
  <si>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</si>
  <si>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</si>
  <si>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</si>
  <si>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</si>
  <si>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</si>
  <si>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</si>
  <si>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</si>
  <si>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</si>
  <si>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</si>
  <si>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</si>
  <si>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</si>
  <si>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</si>
  <si>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</si>
  <si>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</si>
  <si>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</si>
  <si>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</si>
  <si>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</si>
  <si>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</si>
  <si>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</si>
  <si>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</si>
  <si>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</si>
  <si>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</si>
  <si>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</si>
  <si>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</si>
  <si>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</si>
  <si>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</si>
  <si>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</si>
  <si>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</si>
  <si>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</si>
  <si>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</si>
  <si>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</si>
  <si>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</si>
  <si>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</si>
  <si>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</si>
  <si>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</si>
  <si>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</si>
  <si>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</si>
  <si>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</si>
  <si>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</si>
  <si>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</si>
  <si>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</si>
  <si>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</si>
  <si>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</si>
  <si>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</si>
  <si>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</si>
  <si>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</si>
  <si>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</si>
  <si>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</si>
  <si>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</si>
  <si>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</si>
  <si>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</si>
  <si>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</si>
  <si>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</si>
  <si>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</si>
  <si>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</si>
  <si>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</si>
  <si>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</si>
  <si>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</si>
  <si>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</si>
  <si>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</si>
  <si>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</si>
  <si>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</si>
  <si>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</si>
  <si>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</si>
  <si>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</si>
  <si>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</si>
  <si>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</si>
  <si>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</si>
  <si>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</si>
  <si>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</si>
  <si>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</si>
  <si>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</si>
  <si>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</si>
  <si>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</si>
  <si>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</si>
  <si>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</si>
  <si>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</si>
  <si>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</si>
  <si>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</si>
  <si>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</si>
  <si>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</si>
  <si>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</si>
  <si>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</si>
  <si>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</si>
  <si>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</si>
  <si>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</si>
  <si>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</si>
  <si>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</si>
  <si>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</si>
  <si>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</si>
  <si>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</si>
  <si>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</si>
  <si>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</si>
  <si>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</si>
  <si>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</si>
  <si>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</si>
  <si>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</si>
  <si>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</si>
  <si>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</si>
  <si>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</si>
  <si>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</si>
  <si>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</si>
  <si>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</si>
  <si>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</si>
  <si>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</si>
  <si>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</si>
  <si>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</si>
  <si>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</si>
  <si>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</si>
  <si>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</si>
  <si>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</si>
  <si>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</si>
  <si>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</si>
  <si>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</si>
  <si>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</si>
  <si>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</si>
  <si>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</si>
  <si>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</si>
  <si>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</si>
  <si>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</si>
  <si>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</si>
  <si>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</si>
  <si>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</si>
  <si>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</si>
  <si>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</si>
  <si>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</si>
  <si>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</si>
  <si>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</si>
  <si>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</si>
  <si>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</si>
  <si>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</si>
  <si>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</si>
  <si>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</si>
  <si>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</si>
  <si>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</si>
  <si>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</si>
  <si>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</si>
  <si>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</si>
  <si>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</si>
  <si>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</si>
  <si>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</si>
  <si>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</si>
  <si>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</si>
  <si>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</si>
  <si>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</si>
  <si>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</si>
  <si>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</si>
  <si>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</si>
  <si>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</si>
  <si>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</si>
  <si>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</si>
  <si>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</si>
  <si>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</si>
  <si>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</si>
  <si>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</si>
  <si>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</si>
  <si>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</si>
  <si>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</si>
  <si>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</si>
  <si>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</si>
  <si>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</si>
  <si>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</si>
  <si>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</si>
  <si>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</si>
  <si>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</si>
  <si>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</si>
  <si>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</si>
  <si>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</si>
  <si>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</si>
  <si>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</si>
  <si>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</si>
  <si>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</si>
  <si>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</si>
  <si>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</si>
  <si>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</si>
  <si>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</si>
  <si>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</si>
  <si>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</si>
  <si>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</si>
  <si>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</si>
  <si>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</si>
  <si>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</si>
  <si>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</si>
  <si>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</si>
  <si>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</si>
  <si>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</si>
  <si>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</si>
  <si>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</si>
  <si>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</si>
  <si>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</si>
  <si>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</si>
  <si>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</si>
  <si>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</si>
  <si>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</si>
  <si>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</si>
  <si>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</si>
  <si>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</si>
  <si>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</si>
  <si>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</si>
  <si>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</si>
  <si>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</si>
  <si>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</si>
  <si>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</si>
  <si>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</si>
  <si>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</si>
  <si>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</si>
  <si>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</si>
  <si>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</si>
  <si>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</si>
  <si>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</si>
  <si>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</si>
  <si>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</si>
  <si>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</si>
  <si>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</si>
  <si>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</si>
  <si>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</si>
  <si>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</si>
  <si>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</si>
  <si>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</si>
  <si>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</si>
  <si>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</si>
  <si>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</si>
  <si>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</si>
  <si>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</si>
  <si>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</si>
  <si>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</si>
  <si>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</si>
  <si>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</si>
  <si>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</si>
  <si>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</si>
  <si>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</si>
  <si>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</si>
  <si>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</si>
  <si>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</si>
  <si>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</si>
  <si>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</si>
  <si>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</si>
  <si>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</si>
  <si>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</si>
  <si>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</si>
  <si>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</si>
  <si>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</si>
  <si>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</si>
  <si>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</si>
  <si>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</si>
  <si>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</si>
  <si>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</si>
  <si>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</si>
  <si>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</si>
  <si>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</si>
  <si>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</si>
  <si>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</si>
  <si>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</si>
  <si>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</si>
  <si>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</si>
  <si>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</si>
  <si>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</si>
  <si>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</si>
  <si>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</si>
  <si>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</si>
  <si>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</si>
  <si>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</si>
  <si>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</si>
  <si>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</si>
  <si>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</si>
  <si>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</si>
  <si>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</si>
  <si>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</si>
  <si>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</si>
  <si>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</si>
  <si>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</si>
  <si>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</si>
  <si>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</si>
  <si>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</si>
  <si>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</si>
  <si>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</si>
  <si>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</si>
  <si>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</si>
  <si>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</si>
  <si>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</si>
  <si>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</si>
  <si>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</si>
  <si>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</si>
  <si>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</si>
  <si>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</si>
  <si>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</si>
  <si>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</si>
  <si>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</si>
  <si>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</si>
  <si>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</si>
  <si>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</si>
  <si>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</si>
  <si>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</si>
  <si>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</si>
  <si>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</si>
  <si>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</si>
  <si>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</si>
  <si>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</si>
  <si>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</si>
  <si>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</si>
  <si>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</si>
  <si>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</si>
  <si>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</si>
  <si>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</si>
  <si>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</si>
  <si>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</si>
  <si>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</si>
  <si>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</si>
  <si>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</si>
  <si>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</si>
  <si>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</si>
  <si>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</si>
  <si>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</si>
  <si>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</si>
  <si>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</si>
  <si>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</si>
  <si>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</si>
  <si>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</si>
  <si>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</si>
  <si>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</si>
  <si>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</si>
  <si>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</si>
  <si>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</si>
  <si>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</si>
  <si>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</si>
  <si>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</si>
  <si>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</si>
  <si>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</si>
  <si>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</si>
  <si>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</si>
  <si>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</si>
  <si>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</si>
  <si>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</si>
  <si>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</si>
  <si>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</si>
  <si>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</si>
  <si>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</si>
  <si>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</si>
  <si>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</si>
  <si>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</si>
  <si>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</si>
  <si>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</si>
  <si>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</si>
  <si>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</si>
  <si>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</si>
  <si>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</si>
  <si>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</si>
  <si>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</si>
  <si>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</si>
  <si>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</si>
  <si>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</si>
  <si>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</si>
  <si>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</si>
  <si>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</si>
  <si>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</si>
  <si>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</si>
  <si>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</si>
  <si>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</si>
  <si>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</si>
  <si>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</si>
  <si>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</si>
  <si>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</si>
  <si>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</si>
  <si>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</si>
  <si>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</si>
  <si>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</si>
  <si>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</si>
  <si>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</si>
  <si>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</si>
  <si>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</si>
  <si>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</si>
  <si>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</si>
  <si>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</si>
  <si>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</si>
  <si>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</si>
  <si>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</si>
  <si>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</si>
  <si>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</si>
  <si>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</si>
  <si>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</si>
  <si>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</si>
  <si>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</si>
  <si>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</si>
  <si>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</si>
  <si>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</si>
  <si>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</si>
  <si>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</si>
  <si>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</si>
  <si>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</si>
  <si>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</si>
  <si>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</si>
  <si>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</si>
  <si>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</si>
  <si>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</si>
  <si>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</si>
  <si>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</si>
  <si>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</si>
  <si>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</si>
  <si>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</si>
  <si>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</si>
  <si>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</si>
  <si>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</si>
  <si>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</si>
  <si>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</si>
  <si>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</si>
  <si>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</si>
  <si>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</si>
  <si>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</si>
  <si>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</si>
  <si>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</si>
  <si>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</si>
  <si>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</si>
  <si>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</si>
  <si>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</si>
  <si>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</si>
  <si>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</si>
  <si>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</si>
  <si>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</si>
  <si>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</si>
  <si>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</si>
  <si>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</si>
  <si>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</si>
  <si>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</si>
  <si>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</si>
  <si>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</si>
  <si>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</si>
  <si>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</si>
  <si>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</si>
  <si>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</si>
  <si>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</si>
  <si>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</si>
  <si>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</si>
  <si>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</si>
  <si>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</si>
  <si>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</si>
  <si>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</si>
  <si>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</si>
  <si>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</si>
  <si>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</si>
  <si>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</si>
  <si>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</si>
  <si>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</si>
  <si>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</si>
  <si>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</si>
  <si>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</si>
  <si>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</si>
  <si>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</si>
  <si>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</si>
  <si>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</si>
  <si>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</si>
  <si>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</si>
  <si>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</si>
  <si>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</si>
  <si>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</si>
  <si>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</si>
  <si>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</si>
  <si>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</si>
  <si>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</si>
  <si>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</si>
  <si>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</si>
  <si>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</si>
  <si>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</si>
  <si>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</si>
  <si>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</si>
  <si>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</si>
  <si>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</si>
  <si>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</si>
  <si>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</si>
  <si>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</si>
  <si>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</si>
  <si>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</si>
  <si>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</si>
  <si>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</si>
  <si>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</si>
  <si>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</si>
  <si>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</si>
  <si>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</si>
  <si>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</si>
  <si>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</si>
  <si>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</si>
  <si>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</si>
  <si>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</si>
  <si>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</si>
  <si>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</si>
  <si>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</si>
  <si>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</si>
  <si>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</si>
  <si>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</si>
  <si>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</si>
  <si>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</si>
  <si>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</si>
  <si>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</si>
  <si>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</si>
  <si>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</si>
  <si>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</si>
  <si>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</si>
  <si>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</si>
  <si>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</si>
  <si>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</si>
  <si>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</si>
  <si>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</si>
  <si>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</si>
  <si>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</si>
  <si>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</si>
  <si>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</si>
  <si>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</si>
  <si>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</si>
  <si>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</si>
  <si>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</si>
  <si>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</si>
  <si>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</si>
  <si>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</si>
  <si>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</si>
  <si>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</si>
  <si>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</si>
  <si>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</si>
  <si>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</si>
  <si>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</si>
  <si>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</si>
  <si>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</si>
  <si>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</si>
  <si>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</si>
  <si>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</si>
  <si>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</si>
  <si>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</si>
  <si>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</si>
  <si>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</si>
  <si>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</si>
  <si>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</si>
  <si>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</si>
  <si>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</si>
  <si>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</si>
  <si>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</si>
  <si>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</si>
  <si>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</si>
  <si>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</si>
  <si>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</si>
  <si>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</si>
  <si>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</si>
  <si>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</si>
  <si>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</si>
  <si>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</si>
  <si>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</si>
  <si>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</si>
  <si>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</si>
  <si>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</si>
  <si>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</si>
  <si>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</si>
  <si>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</si>
  <si>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</si>
  <si>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</si>
  <si>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</si>
  <si>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</si>
  <si>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</si>
  <si>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</si>
  <si>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</si>
  <si>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</si>
  <si>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</si>
  <si>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</si>
  <si>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</si>
  <si>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</si>
  <si>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</si>
  <si>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</si>
  <si>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</si>
  <si>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</si>
  <si>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</si>
  <si>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</si>
  <si>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</si>
  <si>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</si>
  <si>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</si>
  <si>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</si>
  <si>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</si>
  <si>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</si>
  <si>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</si>
  <si>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</si>
  <si>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</si>
  <si>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</si>
  <si>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</si>
  <si>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</si>
  <si>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</si>
  <si>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</si>
  <si>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</si>
  <si>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</si>
  <si>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</si>
  <si>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</si>
  <si>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</si>
  <si>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</si>
  <si>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</si>
  <si>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</si>
  <si>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</si>
  <si>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</si>
  <si>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</si>
  <si>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</si>
  <si>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</si>
  <si>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</si>
  <si>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</si>
  <si>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</si>
  <si>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</si>
  <si>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</si>
  <si>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</si>
  <si>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</si>
  <si>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</si>
  <si>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</si>
  <si>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</si>
  <si>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</si>
  <si>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</si>
  <si>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</si>
  <si>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</si>
  <si>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</si>
  <si>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</si>
  <si>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</si>
  <si>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</si>
  <si>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</si>
  <si>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</si>
  <si>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</si>
  <si>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</si>
  <si>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</si>
  <si>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</si>
  <si>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</si>
  <si>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</si>
  <si>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</si>
  <si>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</si>
  <si>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</si>
  <si>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</si>
  <si>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</si>
  <si>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</si>
  <si>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</si>
  <si>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</si>
  <si>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</si>
  <si>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</si>
  <si>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</si>
  <si>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</si>
  <si>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</si>
  <si>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</si>
  <si>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</si>
  <si>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</si>
  <si>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</si>
  <si>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</si>
  <si>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</si>
  <si>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</si>
  <si>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</si>
  <si>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</si>
  <si>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</si>
  <si>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</si>
  <si>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</si>
  <si>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</si>
  <si>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</si>
  <si>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</si>
  <si>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</si>
  <si>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</si>
  <si>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</si>
  <si>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</si>
  <si>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</si>
  <si>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</si>
  <si>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</si>
  <si>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</si>
  <si>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</si>
  <si>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</si>
  <si>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</si>
  <si>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</si>
  <si>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</si>
  <si>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</si>
  <si>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</si>
  <si>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</si>
  <si>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</si>
  <si>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</si>
  <si>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</si>
  <si>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</si>
  <si>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</si>
  <si>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</si>
  <si>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</si>
  <si>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</si>
  <si>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</si>
  <si>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</si>
  <si>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</si>
  <si>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</si>
  <si>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</si>
  <si>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</si>
  <si>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</si>
  <si>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</si>
  <si>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</si>
  <si>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</si>
  <si>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</si>
  <si>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</si>
  <si>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</si>
  <si>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</si>
  <si>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</si>
  <si>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</si>
  <si>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</si>
  <si>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</si>
  <si>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</si>
  <si>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</si>
  <si>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</si>
  <si>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</si>
  <si>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</si>
  <si>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</si>
  <si>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</si>
  <si>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</si>
  <si>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</si>
  <si>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</si>
  <si>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</si>
  <si>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</si>
  <si>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</si>
  <si>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</si>
  <si>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</si>
  <si>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</si>
  <si>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</si>
  <si>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</si>
  <si>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</si>
  <si>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</si>
  <si>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</si>
  <si>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</si>
  <si>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</si>
  <si>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</si>
  <si>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</si>
  <si>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</si>
  <si>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</si>
  <si>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</si>
  <si>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</si>
  <si>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</si>
  <si>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</si>
  <si>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</si>
  <si>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</si>
  <si>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</si>
  <si>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</si>
  <si>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</si>
  <si>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</si>
  <si>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</si>
  <si>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</si>
  <si>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</si>
  <si>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</si>
  <si>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</si>
  <si>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</si>
  <si>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</si>
  <si>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</si>
  <si>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</si>
  <si>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</si>
  <si>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</si>
  <si>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</si>
  <si>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</si>
  <si>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</si>
  <si>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</si>
  <si>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</si>
  <si>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</si>
  <si>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</si>
  <si>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</si>
  <si>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</si>
  <si>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</si>
  <si>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</si>
  <si>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</si>
  <si>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</si>
  <si>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</si>
  <si>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</si>
  <si>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</si>
  <si>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</si>
  <si>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</si>
  <si>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</si>
  <si>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</si>
  <si>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</si>
  <si>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</si>
  <si>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</si>
  <si>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</si>
  <si>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</si>
  <si>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</si>
  <si>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</si>
  <si>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</si>
  <si>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</si>
  <si>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</si>
  <si>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</si>
  <si>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</si>
  <si>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</si>
  <si>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</si>
  <si>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</si>
  <si>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</si>
  <si>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</si>
  <si>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</si>
  <si>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</si>
  <si>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</si>
  <si>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</si>
  <si>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</si>
  <si>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</si>
  <si>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</si>
  <si>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</si>
  <si>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</si>
  <si>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</si>
  <si>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</si>
  <si>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</si>
  <si>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</si>
  <si>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</si>
  <si>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</si>
  <si>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</si>
  <si>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</si>
  <si>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</si>
  <si>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</si>
  <si>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</si>
  <si>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</si>
  <si>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</si>
  <si>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</si>
  <si>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</si>
  <si>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</si>
  <si>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</si>
  <si>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</si>
  <si>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</si>
  <si>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</si>
  <si>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</si>
  <si>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</si>
  <si>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</si>
  <si>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</si>
  <si>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</si>
  <si>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</si>
  <si>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</si>
  <si>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</si>
  <si>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</si>
  <si>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</si>
  <si>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</si>
  <si>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</si>
  <si>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</si>
  <si>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</si>
  <si>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</si>
  <si>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</si>
  <si>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</si>
  <si>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</si>
  <si>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</si>
  <si>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</si>
  <si>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</si>
  <si>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</si>
  <si>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</si>
  <si>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</si>
  <si>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</si>
  <si>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</si>
  <si>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</si>
  <si>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</si>
  <si>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</si>
  <si>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</si>
  <si>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</si>
  <si>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</si>
  <si>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</si>
  <si>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</si>
  <si>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</si>
  <si>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</si>
  <si>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</si>
  <si>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</si>
  <si>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</si>
  <si>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</si>
  <si>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</si>
  <si>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</si>
  <si>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</si>
  <si>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</si>
  <si>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</si>
  <si>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</si>
  <si>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</si>
  <si>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</si>
  <si>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</si>
  <si>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</si>
  <si>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</si>
  <si>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</si>
  <si>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</si>
  <si>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</si>
  <si>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</si>
  <si>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</si>
  <si>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</si>
  <si>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</si>
  <si>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</si>
  <si>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</si>
  <si>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</si>
  <si>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</si>
  <si>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</si>
  <si>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</si>
  <si>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</si>
  <si>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</si>
  <si>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</si>
  <si>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</si>
  <si>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</si>
  <si>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</si>
  <si>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</si>
  <si>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</si>
  <si>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</si>
  <si>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</si>
  <si>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</si>
  <si>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</si>
  <si>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</si>
  <si>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</si>
  <si>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</si>
  <si>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</si>
  <si>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</si>
  <si>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</si>
  <si>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</si>
  <si>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</si>
  <si>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</si>
  <si>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</si>
  <si>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</si>
  <si>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</si>
  <si>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</si>
  <si>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</si>
  <si>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</si>
  <si>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</si>
  <si>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</si>
  <si>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</si>
  <si>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</si>
  <si>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</si>
  <si>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</si>
  <si>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</si>
  <si>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</si>
  <si>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</si>
  <si>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</si>
  <si>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</si>
  <si>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</si>
  <si>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</si>
  <si>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</si>
  <si>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</si>
  <si>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</si>
  <si>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</si>
  <si>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</si>
  <si>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</si>
  <si>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</si>
  <si>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</si>
  <si>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</si>
  <si>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</si>
  <si>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</si>
  <si>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</si>
  <si>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</si>
  <si>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</si>
  <si>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</si>
  <si>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</si>
  <si>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</si>
  <si>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</si>
  <si>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</si>
  <si>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</si>
  <si>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</si>
  <si>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</si>
  <si>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</si>
  <si>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</si>
  <si>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</si>
  <si>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</si>
  <si>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</si>
  <si>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</si>
  <si>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</si>
  <si>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</si>
  <si>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</si>
  <si>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</si>
  <si>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</si>
  <si>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</si>
  <si>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</si>
  <si>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</si>
  <si>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</si>
  <si>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</si>
  <si>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</si>
  <si>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</si>
  <si>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</si>
  <si>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</si>
  <si>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</si>
  <si>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</si>
  <si>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</si>
  <si>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</si>
  <si>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</si>
  <si>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</si>
  <si>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</si>
  <si>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</si>
  <si>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</si>
  <si>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</si>
  <si>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</si>
  <si>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</si>
  <si>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</si>
  <si>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</si>
  <si>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</si>
  <si>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</si>
  <si>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</si>
  <si>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</si>
  <si>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</si>
  <si>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</si>
  <si>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</si>
  <si>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</si>
  <si>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</si>
  <si>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</si>
  <si>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</si>
  <si>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</si>
  <si>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</si>
  <si>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</si>
  <si>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</si>
  <si>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</si>
  <si>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</si>
  <si>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</si>
  <si>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</si>
  <si>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</si>
  <si>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</si>
  <si>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</si>
  <si>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</si>
  <si>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</si>
  <si>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</si>
  <si>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</si>
  <si>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</si>
  <si>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</si>
  <si>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</si>
  <si>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</si>
  <si>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</si>
  <si>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</si>
  <si>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</si>
  <si>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</si>
  <si>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</si>
  <si>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</si>
  <si>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</si>
  <si>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</si>
  <si>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</si>
  <si>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</si>
  <si>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</si>
  <si>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</si>
  <si>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</si>
  <si>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</si>
  <si>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</si>
  <si>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</si>
  <si>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</si>
  <si>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</si>
  <si>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</si>
  <si>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</si>
  <si>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</si>
  <si>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</si>
  <si>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</si>
  <si>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</si>
  <si>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</si>
  <si>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</si>
  <si>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</si>
  <si>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</si>
  <si>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</si>
  <si>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</si>
  <si>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</si>
  <si>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</si>
  <si>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</si>
  <si>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</si>
  <si>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</si>
  <si>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</si>
  <si>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</si>
  <si>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</si>
  <si>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</si>
  <si>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</si>
  <si>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</si>
  <si>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</si>
  <si>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</si>
  <si>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</si>
  <si>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</si>
  <si>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</si>
  <si>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</si>
  <si>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</si>
  <si>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</si>
  <si>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</si>
  <si>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</si>
  <si>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</si>
  <si>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</si>
  <si>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</si>
  <si>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</si>
  <si>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</si>
  <si>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</si>
  <si>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</si>
  <si>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</si>
  <si>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</si>
  <si>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</si>
  <si>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</si>
  <si>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</si>
  <si>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</si>
  <si>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</si>
  <si>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</si>
  <si>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</si>
  <si>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</si>
  <si>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</si>
  <si>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</si>
  <si>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</si>
  <si>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</si>
  <si>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</si>
  <si>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</si>
  <si>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</si>
  <si>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</si>
  <si>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</si>
  <si>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</si>
  <si>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</si>
  <si>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</si>
  <si>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</si>
  <si>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</si>
  <si>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</si>
  <si>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</si>
  <si>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</si>
  <si>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</si>
  <si>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</si>
  <si>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</si>
  <si>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</si>
  <si>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</si>
  <si>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</si>
  <si>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</si>
  <si>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</si>
  <si>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</si>
  <si>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</si>
  <si>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</si>
  <si>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</si>
  <si>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</si>
  <si>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</si>
  <si>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</si>
  <si>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</si>
  <si>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</si>
  <si>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</si>
  <si>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</si>
  <si>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</si>
  <si>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</si>
  <si>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</si>
  <si>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</si>
  <si>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</si>
  <si>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</si>
  <si>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</si>
  <si>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</si>
  <si>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</si>
  <si>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</si>
  <si>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</si>
  <si>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</si>
  <si>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</si>
  <si>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</si>
  <si>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</si>
  <si>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</si>
  <si>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</si>
  <si>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</si>
  <si>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</si>
  <si>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</si>
  <si>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</si>
  <si>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</si>
  <si>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</si>
  <si>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</si>
  <si>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</si>
  <si>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</si>
  <si>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</si>
  <si>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</si>
  <si>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</si>
  <si>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</si>
  <si>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</si>
  <si>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</si>
  <si>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</si>
  <si>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</si>
  <si>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</si>
  <si>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</si>
  <si>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</si>
  <si>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</si>
  <si>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</si>
  <si>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</si>
  <si>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</si>
  <si>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</si>
  <si>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</si>
  <si>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</si>
  <si>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</si>
  <si>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</si>
  <si>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</si>
  <si>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</si>
  <si>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</si>
  <si>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</si>
  <si>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</si>
  <si>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</si>
  <si>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</si>
  <si>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</si>
  <si>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</si>
  <si>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</si>
  <si>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</si>
  <si>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</si>
  <si>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</si>
  <si>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</si>
  <si>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</si>
  <si>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</si>
  <si>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</si>
  <si>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</si>
  <si>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</si>
  <si>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</si>
  <si>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</si>
  <si>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</si>
  <si>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</si>
  <si>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</si>
  <si>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</si>
  <si>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</si>
  <si>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</si>
  <si>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</si>
  <si>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</si>
  <si>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</si>
  <si>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</si>
  <si>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</si>
  <si>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</si>
  <si>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</si>
  <si>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</si>
  <si>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</si>
  <si>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</si>
  <si>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</si>
  <si>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</si>
  <si>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</si>
  <si>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</si>
  <si>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</si>
  <si>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</si>
  <si>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</si>
  <si>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</si>
  <si>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</si>
  <si>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</si>
  <si>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</si>
  <si>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</si>
  <si>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</si>
  <si>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</si>
  <si>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</si>
  <si>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</si>
  <si>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</si>
  <si>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</si>
  <si>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</si>
  <si>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</si>
  <si>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</si>
  <si>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</si>
  <si>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</si>
  <si>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</si>
  <si>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</si>
  <si>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</si>
  <si>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</si>
  <si>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</si>
  <si>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</si>
  <si>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</si>
  <si>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</si>
  <si>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</si>
  <si>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</si>
  <si>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</si>
  <si>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</si>
  <si>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</si>
  <si>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</si>
  <si>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</si>
  <si>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</si>
  <si>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</si>
  <si>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</si>
  <si>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</si>
  <si>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</si>
  <si>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</si>
  <si>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</si>
  <si>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</si>
  <si>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</si>
  <si>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</si>
  <si>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</si>
  <si>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</si>
  <si>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</si>
  <si>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</si>
  <si>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</si>
  <si>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</si>
  <si>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</si>
  <si>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</si>
  <si>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</si>
  <si>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</si>
  <si>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</si>
  <si>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</si>
  <si>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</si>
  <si>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</si>
  <si>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</si>
  <si>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</si>
  <si>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</si>
  <si>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</si>
  <si>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</si>
  <si>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</si>
  <si>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</si>
  <si>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</si>
  <si>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</si>
  <si>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</si>
  <si>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</si>
  <si>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</si>
  <si>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</si>
  <si>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</si>
  <si>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</si>
  <si>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</si>
  <si>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</si>
  <si>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</si>
  <si>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</si>
  <si>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</si>
  <si>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</si>
  <si>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</si>
  <si>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</si>
  <si>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</si>
  <si>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</si>
  <si>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</si>
  <si>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</si>
  <si>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</si>
  <si>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</si>
  <si>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</si>
  <si>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</si>
  <si>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</si>
  <si>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</si>
  <si>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</si>
  <si>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</si>
  <si>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</si>
  <si>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</si>
  <si>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</si>
  <si>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</si>
  <si>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</si>
  <si>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</si>
  <si>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</si>
  <si>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</si>
  <si>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</si>
  <si>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</si>
  <si>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</si>
  <si>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</si>
  <si>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</si>
  <si>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</si>
  <si>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</si>
  <si>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</si>
  <si>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</si>
  <si>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</si>
  <si>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</si>
  <si>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</si>
  <si>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</si>
  <si>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</si>
  <si>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</si>
  <si>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</si>
  <si>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</si>
  <si>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</si>
  <si>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</si>
  <si>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</si>
  <si>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</si>
  <si>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</si>
  <si>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</si>
  <si>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</si>
  <si>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</si>
  <si>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</si>
  <si>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</si>
  <si>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</si>
  <si>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</si>
  <si>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</si>
  <si>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</si>
  <si>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</si>
  <si>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</si>
  <si>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</si>
  <si>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</si>
  <si>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</si>
  <si>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</si>
  <si>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</si>
  <si>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</si>
  <si>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</si>
  <si>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</si>
  <si>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</si>
  <si>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</si>
  <si>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</si>
  <si>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</si>
  <si>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</si>
  <si>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</si>
  <si>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</si>
  <si>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</si>
  <si>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</si>
  <si>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</si>
  <si>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</si>
  <si>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</si>
  <si>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</si>
  <si>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</si>
  <si>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</si>
  <si>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</si>
  <si>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</si>
  <si>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</si>
  <si>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</si>
  <si>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</si>
  <si>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</si>
  <si>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</si>
  <si>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</si>
  <si>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</si>
  <si>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</si>
  <si>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</si>
  <si>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</si>
  <si>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</si>
  <si>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</si>
  <si>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</si>
  <si>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</si>
  <si>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</si>
  <si>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</si>
  <si>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</si>
  <si>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</si>
  <si>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</si>
  <si>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</si>
  <si>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</si>
  <si>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</si>
  <si>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</si>
  <si>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</si>
  <si>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</si>
  <si>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</si>
  <si>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</si>
  <si>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</si>
  <si>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</si>
  <si>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</si>
  <si>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</si>
  <si>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</si>
  <si>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</si>
  <si>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</si>
  <si>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</si>
  <si>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</si>
  <si>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</si>
  <si>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</si>
  <si>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</si>
  <si>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</si>
  <si>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</si>
  <si>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</si>
  <si>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</si>
  <si>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</si>
  <si>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</si>
  <si>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</si>
  <si>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</si>
  <si>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</si>
  <si>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</si>
  <si>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</si>
  <si>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</si>
  <si>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</si>
  <si>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</si>
  <si>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</si>
  <si>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</si>
  <si>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</si>
  <si>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</si>
  <si>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</si>
  <si>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</si>
  <si>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</si>
  <si>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</si>
  <si>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</si>
  <si>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</si>
  <si>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</si>
  <si>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</si>
  <si>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</si>
  <si>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</si>
  <si>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</si>
  <si>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</si>
  <si>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</si>
  <si>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</si>
  <si>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</si>
  <si>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</si>
  <si>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</si>
  <si>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</si>
  <si>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</si>
  <si>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</si>
  <si>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</si>
  <si>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</si>
  <si>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</si>
  <si>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</si>
  <si>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</si>
  <si>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</si>
  <si>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</si>
  <si>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</si>
  <si>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</si>
  <si>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</si>
  <si>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</si>
  <si>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</si>
  <si>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</si>
  <si>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</si>
  <si>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</si>
  <si>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</si>
  <si>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</si>
  <si>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</si>
  <si>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</si>
  <si>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</si>
  <si>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</si>
  <si>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</si>
  <si>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</si>
  <si>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</si>
  <si>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</si>
  <si>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</si>
  <si>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</si>
  <si>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</si>
  <si>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</si>
  <si>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</si>
  <si>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</si>
  <si>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</si>
  <si>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</si>
  <si>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</si>
  <si>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</si>
  <si>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</si>
  <si>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</si>
  <si>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</si>
  <si>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</si>
  <si>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</si>
  <si>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</si>
  <si>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</si>
  <si>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</si>
  <si>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</si>
  <si>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</si>
  <si>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</si>
  <si>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</si>
  <si>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</si>
  <si>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</si>
  <si>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</si>
  <si>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</si>
  <si>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</si>
  <si>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</si>
  <si>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</si>
  <si>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</si>
  <si>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</si>
  <si>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</si>
  <si>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</si>
  <si>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</si>
  <si>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</si>
  <si>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</si>
  <si>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</si>
  <si>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</si>
  <si>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</si>
  <si>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</si>
  <si>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</si>
  <si>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</si>
  <si>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</si>
  <si>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</si>
  <si>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</si>
  <si>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</si>
  <si>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</si>
  <si>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</si>
  <si>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</si>
  <si>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</si>
  <si>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</si>
  <si>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</si>
  <si>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</si>
  <si>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</si>
  <si>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</si>
  <si>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</si>
  <si>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</si>
  <si>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</si>
  <si>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</si>
  <si>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</si>
  <si>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</si>
  <si>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</si>
  <si>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</si>
  <si>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</si>
  <si>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</si>
  <si>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</si>
  <si>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</si>
  <si>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</si>
  <si>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</si>
  <si>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</si>
  <si>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</si>
  <si>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</si>
  <si>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</si>
  <si>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</si>
  <si>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</si>
  <si>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</si>
  <si>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</si>
  <si>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</si>
  <si>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</si>
  <si>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</si>
  <si>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</si>
  <si>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</si>
  <si>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</si>
  <si>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</si>
  <si>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</si>
  <si>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</si>
  <si>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</si>
  <si>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</si>
  <si>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</si>
  <si>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</si>
  <si>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</si>
  <si>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</si>
  <si>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</si>
  <si>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</si>
  <si>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</si>
  <si>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</si>
  <si>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</si>
  <si>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</si>
  <si>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</si>
  <si>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</si>
  <si>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</si>
  <si>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</si>
  <si>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</si>
  <si>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</si>
  <si>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</si>
  <si>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</si>
  <si>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</si>
  <si>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</si>
  <si>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</si>
  <si>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</si>
  <si>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</si>
  <si>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</si>
  <si>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</si>
  <si>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</si>
  <si>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</si>
  <si>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</si>
  <si>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</si>
  <si>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</si>
  <si>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</si>
  <si>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</si>
  <si>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</si>
  <si>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</si>
  <si>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</si>
  <si>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</si>
  <si>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</si>
  <si>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</si>
  <si>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</si>
  <si>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</si>
  <si>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</si>
  <si>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</si>
  <si>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</si>
  <si>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</si>
  <si>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</si>
  <si>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</si>
  <si>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</si>
  <si>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</si>
  <si>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</si>
  <si>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</si>
  <si>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</si>
  <si>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</si>
  <si>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</si>
  <si>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</si>
  <si>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</si>
  <si>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</si>
  <si>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</si>
  <si>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</si>
  <si>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</si>
  <si>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</si>
  <si>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</si>
  <si>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</si>
  <si>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</si>
  <si>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</si>
  <si>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</si>
  <si>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</si>
  <si>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</si>
  <si>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</si>
  <si>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</si>
  <si>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</si>
  <si>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</si>
  <si>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</si>
  <si>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</si>
  <si>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</si>
  <si>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</si>
  <si>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</si>
  <si>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</si>
  <si>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</si>
  <si>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</si>
  <si>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</si>
  <si>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</si>
  <si>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</si>
  <si>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</si>
  <si>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</si>
  <si>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</si>
  <si>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</si>
  <si>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</si>
  <si>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</si>
  <si>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</si>
  <si>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</si>
  <si>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</si>
  <si>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</si>
  <si>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</si>
  <si>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</si>
  <si>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</si>
  <si>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</si>
  <si>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</si>
  <si>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</si>
  <si>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</si>
  <si>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</si>
  <si>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</si>
  <si>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</si>
  <si>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</si>
  <si>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</si>
  <si>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</si>
  <si>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</si>
  <si>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</si>
  <si>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</si>
  <si>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</si>
  <si>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</si>
  <si>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</si>
  <si>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</si>
  <si>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</si>
  <si>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</si>
  <si>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</si>
  <si>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</si>
  <si>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</si>
  <si>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</si>
  <si>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</si>
  <si>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</si>
  <si>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</si>
  <si>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</si>
  <si>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</si>
  <si>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</si>
  <si>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</si>
  <si>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</si>
  <si>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</si>
  <si>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</si>
  <si>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</si>
  <si>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</si>
  <si>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</si>
  <si>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</si>
  <si>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</si>
  <si>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</si>
  <si>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</si>
  <si>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</si>
  <si>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</si>
  <si>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</si>
  <si>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</si>
  <si>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</si>
  <si>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</si>
  <si>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</si>
  <si>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</si>
  <si>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</si>
  <si>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</si>
  <si>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</si>
  <si>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</si>
  <si>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</si>
  <si>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</si>
  <si>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</si>
  <si>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</si>
  <si>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</si>
  <si>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</si>
  <si>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</si>
  <si>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</si>
  <si>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</si>
  <si>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</si>
  <si>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</si>
  <si>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</si>
  <si>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</si>
  <si>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</si>
  <si>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</si>
  <si>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</si>
  <si>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</si>
  <si>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</si>
  <si>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</si>
  <si>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</si>
  <si>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</si>
  <si>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</si>
  <si>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</si>
  <si>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</si>
  <si>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</si>
  <si>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</si>
  <si>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</si>
  <si>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</si>
  <si>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</si>
  <si>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</si>
  <si>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</si>
  <si>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</si>
  <si>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</si>
  <si>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</si>
  <si>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</si>
  <si>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</si>
  <si>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</si>
  <si>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</si>
  <si>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</si>
  <si>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</si>
  <si>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</si>
  <si>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</si>
  <si>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</si>
  <si>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</si>
  <si>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</si>
  <si>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</si>
  <si>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</si>
  <si>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</si>
  <si>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</si>
  <si>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</si>
  <si>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</si>
  <si>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</si>
  <si>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</si>
  <si>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</si>
  <si>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</si>
  <si>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</si>
  <si>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</si>
  <si>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</si>
  <si>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</si>
  <si>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</si>
  <si>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</si>
  <si>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</si>
  <si>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</si>
  <si>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</si>
  <si>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</si>
  <si>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</si>
  <si>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</si>
  <si>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</si>
  <si>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</si>
  <si>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</si>
  <si>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</si>
  <si>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</si>
  <si>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</si>
  <si>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</si>
  <si>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</si>
  <si>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</si>
  <si>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</si>
  <si>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</si>
  <si>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</si>
  <si>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</si>
  <si>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</si>
  <si>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</si>
  <si>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</si>
  <si>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</si>
  <si>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</si>
  <si>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</si>
  <si>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</si>
  <si>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</si>
  <si>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</si>
  <si>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</si>
  <si>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</si>
  <si>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</si>
  <si>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</si>
  <si>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</si>
  <si>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</si>
  <si>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</si>
  <si>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</si>
  <si>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</si>
  <si>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</si>
  <si>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</si>
  <si>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</si>
  <si>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</si>
  <si>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</si>
  <si>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</si>
  <si>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</si>
  <si>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</si>
  <si>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</si>
  <si>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</si>
  <si>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</si>
  <si>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</si>
  <si>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</si>
  <si>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</si>
  <si>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</si>
  <si>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</si>
  <si>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</si>
  <si>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</si>
  <si>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</si>
  <si>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</si>
  <si>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</si>
  <si>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</si>
  <si>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</si>
  <si>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</si>
  <si>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</si>
  <si>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</si>
  <si>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</si>
  <si>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</si>
  <si>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</si>
  <si>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</si>
  <si>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</si>
  <si>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</si>
  <si>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</si>
  <si>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</si>
  <si>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</si>
  <si>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</si>
  <si>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</si>
  <si>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</si>
  <si>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</si>
  <si>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</si>
  <si>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</si>
  <si>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</si>
  <si>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</si>
  <si>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</si>
  <si>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</si>
  <si>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</si>
  <si>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</si>
  <si>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</si>
  <si>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</si>
  <si>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</si>
  <si>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</si>
  <si>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</si>
  <si>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</si>
  <si>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</si>
  <si>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</si>
  <si>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</si>
  <si>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</si>
  <si>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</si>
  <si>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</si>
  <si>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</si>
  <si>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</si>
  <si>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</si>
  <si>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</si>
  <si>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</si>
  <si>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</si>
  <si>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</si>
  <si>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</si>
  <si>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</si>
  <si>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</si>
  <si>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</si>
  <si>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</si>
  <si>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</si>
  <si>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</si>
  <si>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</si>
  <si>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</si>
  <si>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</si>
  <si>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</si>
  <si>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</si>
  <si>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</si>
  <si>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</si>
  <si>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</si>
  <si>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</si>
  <si>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</si>
  <si>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</si>
  <si>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</si>
  <si>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</si>
  <si>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</si>
  <si>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</si>
  <si>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</si>
  <si>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</si>
  <si>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</si>
  <si>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</si>
  <si>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</si>
  <si>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</si>
  <si>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</si>
  <si>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</si>
  <si>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</si>
  <si>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</si>
  <si>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</si>
  <si>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</si>
  <si>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</si>
  <si>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</si>
  <si>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</si>
  <si>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</si>
  <si>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</si>
  <si>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</si>
  <si>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</si>
  <si>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</si>
  <si>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</si>
  <si>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</si>
  <si>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</si>
  <si>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</si>
  <si>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</si>
  <si>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</si>
  <si>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</si>
  <si>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</si>
  <si>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</si>
  <si>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</si>
  <si>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</si>
  <si>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</si>
  <si>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</si>
  <si>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</si>
  <si>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</si>
  <si>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</si>
  <si>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</si>
  <si>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</si>
  <si>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</si>
  <si>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</si>
  <si>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</si>
  <si>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</si>
  <si>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</si>
  <si>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</si>
  <si>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</si>
  <si>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</si>
  <si>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</si>
  <si>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</si>
  <si>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</si>
  <si>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</si>
  <si>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</si>
  <si>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</si>
  <si>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</si>
  <si>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</si>
  <si>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</si>
  <si>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</si>
  <si>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</si>
  <si>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</si>
  <si>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</si>
  <si>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</si>
  <si>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</si>
  <si>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</si>
  <si>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</si>
  <si>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</si>
  <si>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</si>
  <si>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</si>
  <si>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</si>
  <si>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</si>
  <si>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</si>
  <si>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</si>
  <si>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</si>
  <si>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</si>
  <si>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</si>
  <si>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</si>
  <si>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</si>
  <si>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</si>
  <si>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</si>
  <si>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</si>
  <si>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</si>
  <si>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</si>
  <si>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</si>
  <si>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</si>
  <si>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</si>
  <si>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</si>
  <si>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</si>
  <si>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</si>
  <si>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</si>
  <si>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</si>
  <si>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</si>
  <si>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</si>
  <si>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</si>
  <si>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</si>
  <si>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</si>
  <si>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</si>
  <si>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</si>
  <si>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</si>
  <si>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</si>
  <si>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</si>
  <si>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</si>
  <si>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</si>
  <si>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</si>
  <si>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</si>
  <si>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</si>
  <si>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</si>
  <si>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</si>
  <si>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</si>
  <si>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</si>
  <si>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</si>
  <si>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</si>
  <si>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</si>
  <si>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</si>
  <si>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</si>
  <si>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</si>
  <si>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</si>
  <si>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</si>
  <si>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</si>
  <si>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</si>
  <si>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</si>
  <si>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</si>
  <si>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</si>
  <si>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</si>
  <si>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</si>
  <si>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</si>
  <si>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</si>
  <si>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</si>
  <si>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</si>
  <si>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</si>
  <si>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</si>
  <si>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</si>
  <si>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</si>
  <si>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</si>
  <si>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</si>
  <si>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</si>
  <si>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</si>
  <si>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</si>
  <si>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</si>
  <si>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</si>
  <si>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</si>
  <si>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</si>
  <si>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</si>
  <si>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</si>
  <si>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</si>
  <si>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</si>
  <si>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</si>
  <si>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</si>
  <si>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</si>
  <si>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</si>
  <si>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</si>
  <si>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</si>
  <si>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</si>
  <si>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</si>
  <si>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</si>
  <si>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</si>
  <si>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</si>
  <si>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</si>
  <si>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</si>
  <si>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</si>
  <si>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</si>
  <si>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</si>
  <si>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</si>
  <si>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</si>
  <si>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</si>
  <si>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</si>
  <si>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</si>
  <si>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</si>
  <si>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</si>
  <si>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</si>
  <si>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</si>
  <si>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</si>
  <si>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</si>
  <si>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</si>
  <si>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</si>
  <si>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</si>
  <si>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</si>
  <si>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</si>
  <si>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</si>
  <si>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</si>
  <si>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</si>
  <si>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</si>
  <si>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</si>
  <si>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</si>
  <si>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</si>
  <si>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</si>
  <si>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</si>
  <si>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</si>
  <si>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</si>
  <si>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</si>
  <si>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</si>
  <si>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</si>
  <si>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</si>
  <si>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</si>
  <si>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</si>
  <si>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</si>
  <si>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</si>
  <si>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</si>
  <si>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</si>
  <si>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</si>
  <si>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</si>
  <si>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</si>
  <si>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</si>
  <si>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</si>
  <si>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</si>
  <si>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</si>
  <si>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</si>
  <si>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</si>
  <si>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</si>
  <si>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</si>
  <si>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</si>
  <si>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</si>
  <si>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</si>
  <si>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</si>
  <si>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</si>
  <si>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</si>
  <si>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</si>
  <si>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</si>
  <si>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</si>
  <si>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</si>
  <si>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</si>
  <si>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</si>
  <si>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</si>
  <si>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</si>
  <si>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</si>
  <si>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</si>
  <si>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</si>
  <si>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</si>
  <si>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</si>
  <si>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</si>
  <si>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</si>
  <si>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</si>
  <si>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</si>
  <si>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</si>
  <si>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</si>
  <si>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</si>
  <si>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</si>
  <si>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</si>
  <si>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</si>
  <si>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</si>
  <si>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</si>
  <si>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</si>
  <si>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</si>
  <si>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</si>
  <si>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</si>
  <si>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</si>
  <si>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</si>
  <si>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</si>
  <si>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</si>
  <si>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</si>
  <si>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</si>
  <si>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</si>
  <si>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</si>
  <si>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</si>
  <si>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</si>
  <si>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</si>
  <si>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</si>
  <si>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</si>
  <si>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</si>
  <si>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</si>
  <si>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</si>
  <si>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</si>
  <si>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</si>
  <si>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</si>
  <si>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</si>
  <si>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</si>
  <si>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</si>
  <si>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</si>
  <si>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</si>
  <si>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</si>
  <si>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</si>
  <si>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</si>
  <si>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</si>
  <si>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</si>
  <si>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</si>
  <si>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</si>
  <si>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</si>
  <si>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</si>
  <si>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</si>
  <si>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</si>
  <si>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</si>
  <si>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</si>
  <si>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</si>
  <si>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</si>
  <si>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</si>
  <si>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</si>
  <si>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</si>
  <si>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</si>
  <si>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</si>
  <si>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</si>
  <si>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</si>
  <si>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</si>
  <si>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</si>
  <si>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</si>
  <si>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</si>
  <si>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</si>
  <si>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</si>
  <si>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</si>
  <si>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</si>
  <si>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</si>
  <si>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</si>
  <si>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</si>
  <si>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</si>
  <si>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</si>
  <si>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</si>
  <si>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</si>
  <si>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</si>
  <si>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</si>
  <si>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</si>
  <si>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</si>
  <si>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</si>
  <si>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</si>
  <si>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</si>
  <si>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</si>
  <si>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</si>
  <si>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</si>
  <si>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</si>
  <si>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</si>
  <si>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</si>
  <si>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</si>
  <si>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</si>
  <si>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</si>
  <si>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</si>
  <si>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</si>
  <si>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</si>
  <si>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</si>
  <si>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</si>
  <si>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</si>
  <si>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</si>
  <si>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</si>
  <si>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</si>
  <si>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</si>
  <si>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</si>
  <si>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</si>
  <si>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</si>
  <si>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</si>
  <si>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</si>
  <si>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</si>
  <si>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</si>
  <si>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</si>
  <si>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</si>
  <si>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</si>
  <si>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</si>
  <si>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</si>
  <si>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</si>
  <si>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</si>
  <si>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</si>
  <si>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</si>
  <si>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</si>
  <si>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</si>
  <si>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</si>
  <si>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</si>
  <si>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</si>
  <si>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</si>
  <si>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</si>
  <si>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</si>
  <si>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</si>
  <si>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</si>
  <si>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</si>
  <si>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</si>
  <si>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</si>
  <si>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</si>
  <si>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</si>
  <si>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</si>
  <si>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</si>
  <si>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</si>
  <si>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</si>
  <si>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</si>
  <si>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</si>
  <si>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</si>
  <si>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</si>
  <si>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</si>
  <si>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</si>
  <si>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</si>
  <si>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</si>
  <si>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</si>
  <si>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</si>
  <si>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</si>
  <si>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</si>
  <si>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</si>
  <si>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</si>
  <si>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</si>
  <si>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</si>
  <si>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</si>
  <si>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</si>
  <si>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</si>
  <si>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</si>
  <si>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</si>
  <si>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</si>
  <si>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</si>
  <si>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</si>
  <si>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</si>
  <si>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</si>
  <si>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</si>
  <si>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</si>
  <si>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</si>
  <si>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</si>
  <si>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</si>
  <si>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</si>
  <si>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</si>
  <si>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</si>
  <si>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</si>
  <si>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</si>
  <si>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</si>
  <si>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</si>
  <si>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</si>
  <si>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</si>
  <si>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</si>
  <si>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</si>
  <si>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</si>
  <si>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</si>
  <si>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</si>
  <si>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</si>
  <si>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</si>
  <si>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</si>
  <si>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</si>
  <si>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</si>
  <si>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</si>
  <si>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</si>
  <si>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</si>
  <si>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</si>
  <si>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</si>
  <si>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</si>
  <si>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</si>
  <si>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</si>
  <si>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</si>
  <si>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</si>
  <si>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</si>
  <si>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</si>
  <si>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</si>
  <si>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</si>
  <si>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</si>
  <si>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</si>
  <si>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</si>
  <si>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</si>
  <si>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</si>
  <si>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</si>
  <si>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</si>
  <si>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</si>
  <si>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</si>
  <si>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</si>
  <si>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</si>
  <si>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</si>
  <si>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</si>
  <si>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</si>
  <si>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</si>
  <si>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</si>
  <si>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</si>
  <si>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</si>
  <si>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</si>
  <si>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</si>
  <si>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</si>
  <si>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</si>
  <si>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</si>
  <si>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</si>
  <si>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</si>
  <si>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</si>
  <si>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</si>
  <si>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</si>
  <si>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</si>
  <si>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</si>
  <si>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</si>
  <si>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</si>
  <si>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</si>
  <si>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</si>
  <si>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</si>
  <si>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</si>
  <si>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</si>
  <si>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</si>
  <si>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</si>
  <si>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</si>
  <si>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</si>
  <si>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</si>
  <si>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</si>
  <si>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</si>
  <si>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</si>
  <si>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</si>
  <si>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</si>
  <si>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</si>
  <si>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</si>
  <si>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</si>
  <si>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</si>
  <si>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</si>
  <si>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</si>
  <si>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</si>
  <si>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</si>
  <si>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</si>
  <si>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</si>
  <si>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</si>
  <si>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</si>
  <si>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</si>
  <si>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</si>
  <si>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</si>
  <si>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</si>
  <si>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</si>
  <si>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</si>
  <si>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</si>
  <si>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</si>
  <si>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</si>
  <si>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</si>
  <si>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</si>
  <si>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</si>
  <si>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</si>
  <si>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</si>
  <si>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</si>
  <si>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</si>
  <si>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</si>
  <si>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</si>
  <si>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</si>
  <si>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</si>
  <si>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</si>
  <si>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</si>
  <si>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</si>
  <si>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</si>
  <si>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</si>
  <si>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</si>
  <si>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</si>
  <si>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</si>
  <si>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</si>
  <si>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</si>
  <si>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</si>
  <si>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</si>
  <si>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</si>
  <si>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</si>
  <si>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</si>
  <si>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</si>
  <si>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</si>
  <si>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</si>
  <si>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</si>
  <si>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</si>
  <si>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</si>
  <si>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</si>
  <si>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</si>
  <si>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</si>
  <si>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</si>
  <si>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</si>
  <si>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</si>
  <si>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</si>
  <si>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</si>
  <si>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</si>
  <si>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</si>
  <si>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</si>
  <si>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</si>
  <si>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</si>
  <si>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</si>
  <si>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</si>
  <si>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</si>
  <si>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</si>
  <si>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</si>
  <si>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</si>
  <si>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</si>
  <si>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</si>
  <si>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</si>
  <si>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</si>
  <si>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</si>
  <si>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</si>
  <si>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</si>
  <si>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</si>
  <si>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</si>
  <si>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</si>
  <si>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</si>
  <si>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</si>
  <si>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</si>
  <si>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</si>
  <si>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</si>
  <si>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</si>
  <si>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</si>
  <si>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</si>
  <si>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</si>
  <si>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</si>
  <si>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</si>
  <si>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</si>
  <si>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</si>
  <si>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</si>
  <si>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</si>
  <si>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</si>
  <si>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</si>
  <si>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</si>
  <si>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</si>
  <si>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</si>
  <si>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</si>
  <si>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</si>
  <si>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</si>
  <si>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</si>
  <si>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</si>
  <si>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</si>
  <si>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</si>
  <si>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</si>
  <si>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</si>
  <si>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</si>
  <si>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</si>
  <si>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</si>
  <si>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</si>
  <si>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</si>
  <si>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</si>
  <si>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</si>
  <si>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</si>
  <si>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</si>
  <si>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</si>
  <si>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</si>
  <si>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</si>
  <si>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</si>
  <si>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</si>
  <si>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</si>
  <si>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</si>
  <si>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</si>
  <si>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</si>
  <si>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</si>
  <si>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</si>
  <si>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</si>
  <si>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</si>
  <si>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</si>
  <si>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</si>
  <si>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</si>
  <si>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</si>
  <si>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</si>
  <si>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</si>
  <si>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</si>
  <si>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</si>
  <si>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</si>
  <si>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</si>
  <si>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</si>
  <si>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</si>
  <si>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</si>
  <si>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</si>
  <si>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</si>
  <si>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</si>
  <si>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</si>
  <si>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</si>
  <si>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</si>
  <si>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</si>
  <si>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</si>
  <si>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</si>
  <si>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</si>
  <si>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</si>
  <si>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</si>
  <si>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</si>
  <si>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</si>
  <si>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</si>
  <si>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</si>
  <si>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</si>
  <si>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</si>
  <si>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</si>
  <si>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</si>
  <si>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</si>
  <si>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</si>
  <si>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</si>
  <si>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</si>
  <si>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</si>
  <si>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</si>
  <si>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</si>
  <si>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</si>
  <si>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</si>
  <si>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</si>
  <si>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</si>
  <si>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</si>
  <si>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</si>
  <si>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</si>
  <si>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</si>
  <si>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</si>
  <si>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</si>
  <si>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</si>
  <si>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</si>
  <si>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</si>
  <si>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</si>
  <si>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</si>
  <si>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</si>
  <si>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</si>
  <si>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</si>
  <si>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</si>
  <si>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</si>
  <si>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</si>
  <si>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</si>
  <si>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</si>
  <si>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</si>
  <si>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</si>
  <si>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</si>
  <si>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</si>
  <si>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</si>
  <si>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</si>
  <si>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</si>
  <si>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</si>
  <si>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</si>
  <si>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</si>
  <si>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</si>
  <si>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</si>
  <si>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</si>
  <si>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</si>
  <si>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</si>
  <si>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</si>
  <si>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</si>
  <si>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</si>
  <si>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</si>
  <si>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</si>
  <si>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</si>
  <si>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</si>
  <si>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</si>
  <si>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</si>
  <si>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</si>
  <si>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</si>
  <si>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</si>
  <si>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</si>
  <si>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</si>
  <si>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</si>
  <si>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</si>
  <si>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</si>
  <si>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</si>
  <si>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</si>
  <si>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</si>
  <si>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</si>
  <si>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</si>
  <si>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</si>
  <si>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</si>
  <si>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</si>
  <si>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</si>
  <si>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</si>
  <si>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</si>
  <si>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</si>
  <si>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</si>
  <si>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</si>
  <si>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</si>
  <si>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</si>
  <si>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</si>
  <si>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</si>
  <si>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</si>
  <si>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</si>
  <si>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</si>
  <si>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</si>
  <si>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</si>
  <si>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</si>
  <si>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</si>
  <si>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</si>
  <si>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</si>
  <si>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</si>
  <si>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</si>
  <si>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</si>
  <si>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</si>
  <si>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</si>
  <si>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</si>
  <si>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</si>
  <si>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</si>
  <si>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</si>
  <si>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</si>
  <si>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</si>
  <si>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</si>
  <si>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</si>
  <si>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</si>
  <si>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</si>
  <si>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</si>
  <si>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</si>
  <si>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</si>
  <si>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</si>
  <si>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</si>
  <si>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</si>
  <si>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</si>
  <si>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</si>
  <si>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</si>
  <si>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</si>
  <si>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</si>
  <si>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</si>
  <si>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</si>
  <si>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</si>
  <si>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</si>
  <si>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</si>
  <si>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</si>
  <si>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</si>
  <si>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</si>
  <si>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</si>
  <si>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</si>
  <si>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</si>
  <si>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</si>
  <si>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</si>
  <si>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</si>
  <si>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</si>
  <si>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</si>
  <si>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</si>
  <si>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</si>
  <si>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</si>
  <si>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</si>
  <si>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</si>
  <si>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</si>
  <si>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</si>
  <si>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</si>
  <si>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</si>
  <si>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</si>
  <si>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</si>
  <si>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</si>
  <si>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</si>
  <si>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</si>
  <si>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</si>
  <si>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</si>
  <si>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</si>
  <si>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</si>
  <si>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</si>
  <si>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</si>
  <si>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</si>
  <si>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</si>
  <si>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</si>
  <si>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</si>
  <si>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</si>
  <si>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</si>
  <si>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</si>
  <si>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</si>
  <si>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</si>
  <si>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</si>
  <si>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</si>
  <si>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</si>
  <si>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</si>
  <si>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</si>
  <si>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</si>
  <si>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</si>
  <si>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</si>
  <si>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</si>
  <si>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</si>
  <si>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</si>
  <si>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</si>
  <si>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</si>
  <si>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</si>
  <si>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</si>
  <si>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</si>
  <si>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</si>
  <si>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</si>
  <si>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</si>
  <si>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</si>
  <si>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</si>
  <si>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</si>
  <si>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</si>
  <si>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</si>
  <si>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</si>
  <si>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</si>
  <si>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</si>
  <si>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</si>
  <si>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</si>
  <si>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</si>
  <si>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</si>
  <si>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</si>
  <si>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</si>
  <si>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</si>
  <si>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</si>
  <si>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</si>
  <si>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</si>
  <si>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</si>
  <si>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</si>
  <si>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</si>
  <si>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</si>
  <si>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</si>
  <si>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</si>
  <si>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</si>
  <si>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</si>
  <si>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</si>
  <si>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</si>
  <si>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</si>
  <si>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</si>
  <si>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</si>
  <si>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</si>
  <si>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</si>
  <si>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</si>
  <si>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</si>
  <si>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</si>
  <si>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</si>
  <si>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</si>
  <si>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</si>
  <si>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</si>
  <si>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</si>
  <si>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</si>
  <si>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</si>
  <si>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</si>
  <si>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</si>
  <si>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</si>
  <si>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</si>
  <si>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</si>
  <si>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</si>
  <si>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</si>
  <si>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</si>
  <si>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</si>
  <si>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</si>
  <si>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</si>
  <si>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</si>
  <si>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</si>
  <si>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</si>
  <si>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</si>
  <si>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</si>
  <si>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</si>
  <si>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</si>
  <si>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</si>
  <si>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</si>
  <si>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</si>
  <si>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</si>
  <si>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</si>
  <si>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</si>
  <si>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</si>
  <si>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</si>
  <si>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</si>
  <si>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</si>
  <si>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</si>
  <si>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</si>
  <si>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</si>
  <si>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</si>
  <si>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</si>
  <si>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</si>
  <si>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</si>
  <si>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</si>
  <si>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</si>
  <si>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</si>
  <si>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</si>
  <si>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</si>
  <si>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</si>
  <si>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</si>
  <si>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</si>
  <si>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</si>
  <si>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</si>
  <si>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</si>
  <si>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</si>
  <si>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</si>
  <si>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</si>
  <si>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</si>
  <si>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</si>
  <si>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</si>
  <si>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</si>
  <si>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</si>
  <si>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</si>
  <si>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</si>
  <si>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</si>
  <si>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</si>
  <si>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</si>
  <si>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</si>
  <si>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</si>
  <si>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</si>
  <si>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</si>
  <si>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</si>
  <si>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</si>
  <si>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</si>
  <si>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</si>
  <si>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</si>
  <si>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</si>
  <si>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</si>
  <si>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</si>
  <si>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</si>
  <si>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</si>
  <si>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</si>
  <si>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</si>
  <si>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</si>
  <si>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</si>
  <si>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</si>
  <si>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</si>
  <si>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</si>
  <si>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</si>
  <si>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</si>
  <si>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</si>
  <si>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</si>
  <si>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</si>
  <si>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</si>
  <si>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</si>
  <si>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</si>
  <si>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</si>
  <si>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</si>
  <si>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</si>
  <si>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</si>
  <si>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</si>
  <si>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</si>
  <si>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</si>
  <si>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</si>
  <si>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</si>
  <si>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</si>
  <si>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</si>
  <si>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</si>
  <si>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</si>
  <si>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</si>
  <si>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</si>
  <si>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</si>
  <si>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</si>
  <si>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</si>
  <si>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</si>
  <si>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</si>
  <si>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</si>
  <si>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</si>
  <si>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</si>
  <si>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</si>
  <si>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</si>
  <si>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</si>
  <si>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</si>
  <si>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</si>
  <si>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</si>
  <si>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</si>
  <si>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</si>
  <si>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</si>
  <si>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</si>
  <si>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</si>
  <si>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</si>
  <si>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</si>
  <si>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</si>
  <si>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</si>
  <si>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</si>
  <si>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</si>
  <si>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</si>
  <si>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</si>
  <si>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</si>
  <si>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</si>
  <si>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</si>
  <si>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</si>
  <si>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</si>
  <si>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</si>
  <si>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</si>
  <si>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</si>
  <si>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</si>
  <si>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</si>
  <si>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</si>
  <si>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</si>
  <si>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</si>
  <si>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</si>
  <si>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</si>
  <si>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</si>
  <si>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</si>
  <si>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</si>
  <si>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</si>
  <si>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</si>
  <si>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</si>
  <si>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</si>
  <si>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</si>
  <si>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</si>
  <si>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</si>
  <si>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</si>
  <si>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</si>
  <si>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</si>
  <si>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</si>
  <si>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</si>
  <si>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</si>
  <si>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</si>
  <si>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</si>
  <si>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</si>
  <si>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</si>
  <si>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</si>
  <si>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</si>
  <si>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</si>
  <si>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</si>
  <si>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</si>
  <si>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</si>
  <si>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</si>
  <si>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</si>
  <si>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</si>
  <si>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</si>
  <si>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</si>
  <si>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</si>
  <si>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</si>
  <si>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</si>
  <si>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</si>
  <si>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</si>
  <si>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</si>
  <si>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</si>
  <si>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</si>
  <si>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</si>
  <si>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</si>
  <si>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</si>
  <si>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</si>
  <si>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</si>
  <si>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</si>
  <si>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</si>
  <si>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</si>
  <si>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</si>
  <si>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</si>
  <si>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</si>
  <si>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</si>
  <si>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</si>
  <si>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</si>
  <si>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</si>
  <si>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</si>
  <si>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</si>
  <si>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</si>
  <si>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</si>
  <si>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</si>
  <si>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</si>
  <si>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</si>
  <si>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</si>
  <si>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</si>
  <si>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</si>
  <si>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</si>
  <si>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</si>
  <si>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</si>
  <si>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</si>
  <si>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</si>
  <si>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</si>
  <si>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</si>
  <si>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</si>
  <si>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</si>
  <si>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</si>
  <si>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</si>
  <si>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</si>
  <si>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</si>
  <si>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</si>
  <si>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</si>
  <si>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</si>
  <si>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</si>
  <si>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</si>
  <si>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</si>
  <si>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</si>
  <si>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</si>
  <si>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</si>
  <si>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</si>
  <si>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</si>
  <si>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</si>
  <si>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</si>
  <si>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</si>
  <si>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</si>
  <si>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</si>
  <si>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</si>
  <si>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</si>
  <si>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</si>
  <si>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</si>
  <si>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</si>
  <si>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</si>
  <si>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</si>
  <si>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</si>
  <si>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</si>
  <si>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</si>
  <si>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</si>
  <si>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</si>
  <si>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</si>
  <si>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</si>
  <si>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</si>
  <si>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</si>
  <si>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</si>
  <si>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</si>
  <si>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</si>
  <si>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</si>
  <si>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</si>
  <si>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</si>
  <si>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</si>
  <si>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</si>
  <si>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</si>
  <si>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</si>
  <si>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</si>
  <si>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</si>
  <si>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</si>
  <si>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</si>
  <si>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</si>
  <si>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</si>
  <si>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</si>
  <si>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</si>
  <si>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</si>
  <si>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</si>
  <si>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</si>
  <si>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</si>
  <si>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</si>
  <si>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</si>
  <si>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</si>
  <si>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</si>
  <si>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</si>
  <si>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</si>
  <si>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</si>
  <si>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</si>
  <si>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</si>
  <si>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</si>
  <si>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</si>
  <si>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</si>
  <si>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</si>
  <si>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</si>
  <si>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</si>
  <si>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</si>
  <si>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</si>
  <si>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</si>
  <si>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</si>
  <si>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</si>
  <si>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</si>
  <si>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</si>
  <si>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</si>
  <si>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</si>
  <si>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</si>
  <si>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</si>
  <si>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</si>
  <si>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</si>
  <si>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</si>
  <si>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</si>
  <si>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</si>
  <si>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</si>
  <si>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</si>
  <si>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</si>
  <si>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</si>
  <si>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</si>
  <si>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</si>
  <si>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</si>
  <si>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</si>
  <si>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</si>
  <si>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</si>
  <si>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</si>
  <si>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</si>
  <si>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</si>
  <si>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</si>
  <si>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</si>
  <si>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</si>
  <si>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</si>
  <si>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</si>
  <si>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</si>
  <si>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</si>
  <si>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</si>
  <si>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</si>
  <si>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</si>
  <si>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</si>
  <si>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</si>
  <si>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</si>
  <si>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</si>
  <si>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</si>
  <si>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</si>
  <si>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</si>
  <si>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</si>
  <si>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</si>
  <si>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</si>
  <si>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</si>
  <si>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</si>
  <si>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</si>
  <si>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</si>
  <si>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</si>
  <si>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</si>
  <si>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</si>
  <si>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</si>
  <si>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</si>
  <si>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</si>
  <si>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</si>
  <si>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</si>
  <si>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</si>
  <si>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</si>
  <si>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</si>
  <si>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</si>
  <si>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</si>
  <si>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</si>
  <si>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</si>
  <si>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</si>
  <si>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</si>
  <si>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</si>
  <si>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</si>
  <si>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</si>
  <si>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</si>
  <si>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</si>
  <si>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</si>
  <si>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</si>
  <si>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</si>
  <si>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</si>
  <si>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</si>
  <si>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</si>
  <si>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</si>
  <si>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</si>
  <si>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</si>
  <si>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</si>
  <si>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</si>
  <si>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</si>
  <si>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</si>
  <si>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</si>
  <si>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</si>
  <si>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</si>
  <si>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</si>
  <si>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</si>
  <si>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</si>
  <si>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</si>
  <si>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</si>
  <si>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</si>
  <si>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</si>
  <si>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</si>
  <si>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</si>
  <si>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</si>
  <si>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</si>
  <si>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</si>
  <si>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</si>
  <si>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</si>
  <si>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</si>
  <si>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</si>
  <si>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</si>
  <si>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</si>
  <si>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</si>
  <si>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</si>
  <si>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</si>
  <si>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</si>
  <si>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</si>
  <si>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</si>
  <si>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</si>
  <si>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</si>
  <si>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</si>
  <si>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</si>
  <si>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</si>
  <si>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</si>
  <si>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</si>
  <si>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</si>
  <si>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</si>
  <si>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</si>
  <si>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</si>
  <si>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</si>
  <si>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</si>
  <si>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</si>
  <si>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</si>
  <si>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</si>
  <si>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</si>
  <si>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</si>
  <si>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</si>
  <si>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</si>
  <si>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</si>
  <si>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</si>
  <si>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</si>
  <si>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</si>
  <si>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</si>
  <si>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</si>
  <si>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</si>
  <si>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</si>
  <si>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</si>
  <si>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</si>
  <si>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</si>
  <si>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</si>
  <si>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</si>
  <si>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</si>
  <si>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</si>
  <si>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</si>
  <si>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</si>
  <si>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</si>
  <si>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</si>
  <si>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</si>
  <si>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</si>
  <si>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</si>
  <si>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</si>
  <si>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</si>
  <si>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</si>
  <si>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</si>
  <si>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</si>
  <si>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</si>
  <si>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</si>
  <si>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</si>
  <si>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</si>
  <si>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</si>
  <si>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</si>
  <si>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</si>
  <si>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</si>
  <si>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</si>
  <si>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</si>
  <si>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</si>
  <si>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</si>
  <si>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</si>
  <si>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</si>
  <si>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</si>
  <si>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</si>
  <si>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</si>
  <si>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</si>
  <si>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</si>
  <si>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</si>
  <si>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</si>
  <si>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</si>
  <si>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</si>
  <si>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</si>
  <si>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</si>
  <si>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</si>
  <si>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</si>
  <si>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</si>
  <si>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</si>
  <si>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</si>
  <si>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</si>
  <si>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</si>
  <si>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</si>
  <si>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</si>
  <si>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</si>
  <si>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</si>
  <si>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</si>
  <si>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</si>
  <si>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</si>
  <si>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</si>
  <si>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</si>
  <si>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</si>
  <si>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</si>
  <si>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</si>
  <si>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</si>
  <si>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</si>
  <si>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</si>
  <si>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</si>
  <si>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</si>
  <si>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</si>
  <si>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</si>
  <si>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</si>
  <si>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</si>
  <si>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</si>
  <si>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</si>
  <si>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</si>
  <si>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</si>
  <si>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</si>
  <si>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</si>
  <si>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</si>
  <si>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</si>
  <si>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</si>
  <si>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</si>
  <si>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</si>
  <si>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</si>
  <si>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</si>
  <si>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</si>
  <si>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</si>
  <si>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</si>
  <si>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</si>
  <si>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</si>
  <si>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</si>
  <si>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</si>
  <si>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</si>
  <si>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</si>
  <si>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</si>
  <si>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</si>
  <si>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</si>
  <si>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</si>
  <si>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</si>
  <si>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</si>
  <si>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</si>
  <si>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</si>
  <si>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</si>
  <si>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</si>
  <si>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</si>
  <si>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</si>
  <si>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</si>
  <si>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</si>
  <si>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</si>
  <si>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</si>
  <si>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</si>
  <si>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</si>
  <si>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</si>
  <si>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</si>
  <si>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</si>
  <si>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</si>
  <si>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</si>
  <si>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</si>
  <si>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</si>
  <si>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</si>
  <si>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</si>
  <si>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</si>
  <si>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</si>
  <si>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</si>
  <si>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</si>
  <si>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</si>
  <si>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</si>
  <si>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</si>
  <si>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</si>
  <si>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</si>
  <si>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</si>
  <si>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</si>
  <si>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</si>
  <si>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</si>
  <si>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</si>
  <si>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</si>
  <si>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</si>
  <si>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</si>
  <si>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</si>
  <si>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</si>
  <si>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</si>
  <si>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</si>
  <si>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</si>
  <si>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</si>
  <si>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</si>
  <si>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</si>
  <si>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</si>
  <si>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</si>
  <si>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</si>
  <si>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</si>
  <si>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</si>
  <si>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</si>
  <si>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</si>
  <si>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</si>
  <si>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</si>
  <si>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</si>
  <si>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</si>
  <si>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</si>
  <si>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</si>
  <si>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</si>
  <si>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</si>
  <si>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</si>
  <si>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</si>
  <si>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</si>
  <si>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</si>
  <si>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</si>
  <si>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</si>
  <si>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</si>
  <si>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</si>
  <si>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</si>
  <si>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</si>
  <si>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</si>
  <si>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</si>
  <si>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</si>
  <si>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</si>
  <si>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</si>
  <si>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</si>
  <si>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</si>
  <si>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</si>
  <si>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</si>
  <si>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</si>
  <si>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</si>
  <si>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</si>
  <si>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</si>
  <si>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</si>
  <si>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</si>
  <si>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</si>
  <si>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</si>
  <si>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</si>
  <si>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</si>
  <si>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</si>
  <si>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</si>
  <si>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</si>
  <si>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</si>
  <si>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</si>
  <si>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</si>
  <si>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</si>
  <si>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</si>
  <si>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</si>
  <si>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</si>
  <si>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</si>
  <si>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</si>
  <si>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</si>
  <si>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</si>
  <si>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</si>
  <si>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</si>
  <si>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</si>
  <si>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</si>
  <si>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</si>
  <si>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</si>
  <si>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</si>
  <si>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</si>
  <si>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</si>
  <si>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</si>
  <si>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</si>
  <si>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</si>
  <si>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</si>
  <si>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</si>
  <si>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</si>
  <si>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</si>
  <si>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</si>
  <si>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</si>
  <si>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</si>
  <si>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</si>
  <si>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</si>
  <si>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</si>
  <si>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</si>
  <si>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</si>
  <si>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</si>
  <si>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</si>
  <si>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</si>
  <si>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</si>
  <si>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</si>
  <si>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</si>
  <si>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</si>
  <si>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</si>
  <si>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</si>
  <si>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</si>
  <si>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</si>
  <si>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</si>
  <si>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</si>
  <si>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</si>
  <si>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</si>
  <si>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</si>
  <si>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</si>
  <si>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</si>
  <si>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</si>
  <si>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</si>
  <si>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</si>
  <si>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</si>
  <si>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</si>
  <si>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</si>
  <si>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</si>
  <si>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</si>
  <si>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</si>
  <si>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</si>
  <si>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</si>
  <si>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</si>
  <si>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</si>
  <si>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</si>
  <si>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</si>
  <si>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</si>
  <si>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</si>
  <si>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</si>
  <si>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</si>
  <si>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</si>
  <si>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</si>
  <si>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</si>
  <si>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</si>
  <si>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</si>
  <si>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</si>
  <si>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</si>
  <si>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</si>
  <si>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</si>
  <si>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</si>
  <si>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</si>
  <si>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</si>
  <si>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</si>
  <si>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</si>
  <si>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</si>
  <si>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</si>
  <si>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</si>
  <si>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</si>
  <si>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</si>
  <si>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</si>
  <si>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</si>
  <si>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</si>
  <si>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</si>
  <si>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</si>
  <si>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</si>
  <si>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</si>
  <si>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</si>
  <si>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</si>
  <si>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</si>
  <si>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</si>
  <si>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</si>
  <si>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</si>
  <si>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</si>
  <si>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</si>
  <si>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</si>
  <si>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</si>
  <si>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</si>
  <si>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</si>
  <si>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</si>
  <si>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</si>
  <si>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</si>
  <si>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</si>
  <si>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</si>
  <si>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</si>
  <si>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</si>
  <si>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</si>
  <si>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</si>
  <si>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</si>
  <si>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</si>
  <si>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</si>
  <si>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</si>
  <si>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</si>
  <si>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</si>
  <si>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</si>
  <si>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</si>
  <si>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</si>
  <si>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</si>
  <si>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</si>
  <si>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</si>
  <si>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</si>
  <si>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</si>
  <si>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</si>
  <si>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</si>
  <si>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</si>
  <si>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</si>
  <si>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</si>
  <si>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</si>
  <si>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</si>
  <si>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</si>
  <si>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</si>
  <si>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</si>
  <si>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</si>
  <si>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</si>
  <si>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</si>
  <si>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</si>
  <si>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</si>
  <si>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</si>
  <si>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</si>
  <si>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</si>
  <si>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</si>
  <si>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</si>
  <si>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</si>
  <si>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</si>
  <si>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</si>
  <si>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</si>
  <si>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</si>
  <si>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</si>
  <si>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</si>
  <si>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</si>
  <si>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</si>
  <si>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</si>
  <si>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</si>
  <si>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</si>
  <si>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</si>
  <si>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</si>
  <si>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</si>
  <si>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</si>
  <si>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</si>
  <si>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</si>
  <si>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</si>
  <si>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</si>
  <si>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</si>
  <si>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</si>
  <si>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</si>
  <si>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</si>
  <si>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</si>
  <si>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</si>
  <si>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</si>
  <si>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</si>
  <si>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</si>
  <si>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</si>
  <si>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</si>
  <si>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</si>
  <si>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</si>
  <si>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</si>
  <si>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</si>
  <si>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</si>
  <si>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</si>
  <si>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</si>
  <si>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</si>
  <si>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</si>
  <si>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</si>
  <si>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</si>
  <si>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</si>
  <si>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</si>
  <si>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</si>
  <si>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</si>
  <si>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</si>
  <si>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</si>
  <si>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</si>
  <si>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</si>
  <si>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</si>
  <si>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</si>
  <si>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</si>
  <si>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</si>
  <si>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</si>
  <si>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</si>
  <si>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</si>
  <si>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</si>
  <si>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</si>
  <si>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</si>
  <si>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</si>
  <si>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</si>
  <si>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</si>
  <si>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</si>
  <si>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</si>
  <si>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</si>
  <si>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</si>
  <si>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</si>
  <si>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</si>
  <si>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</si>
  <si>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</si>
  <si>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</si>
  <si>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</si>
  <si>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</si>
  <si>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</si>
  <si>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</si>
  <si>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</si>
  <si>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</si>
  <si>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</si>
  <si>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</si>
  <si>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</si>
  <si>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</si>
  <si>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</si>
  <si>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</si>
  <si>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</si>
  <si>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</si>
  <si>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</si>
  <si>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</si>
  <si>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</si>
  <si>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</si>
  <si>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</si>
  <si>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</si>
  <si>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</si>
  <si>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</si>
  <si>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</si>
  <si>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</si>
  <si>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</si>
  <si>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</si>
  <si>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</si>
  <si>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</si>
  <si>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</si>
  <si>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</si>
  <si>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</si>
  <si>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</si>
  <si>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</si>
  <si>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</si>
  <si>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</si>
  <si>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</si>
  <si>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</si>
  <si>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</si>
  <si>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</si>
  <si>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</si>
  <si>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</si>
  <si>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</si>
  <si>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</si>
  <si>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</si>
  <si>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</si>
  <si>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</si>
  <si>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</si>
  <si>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</si>
  <si>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</si>
  <si>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</si>
  <si>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</si>
  <si>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</si>
  <si>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</si>
  <si>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</si>
  <si>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</si>
  <si>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</si>
  <si>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</si>
  <si>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</si>
  <si>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</si>
  <si>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</si>
  <si>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</si>
  <si>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</si>
  <si>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</si>
  <si>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</si>
  <si>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</si>
  <si>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</si>
  <si>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</si>
  <si>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</si>
  <si>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</si>
  <si>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</si>
  <si>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</si>
  <si>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</si>
  <si>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</si>
  <si>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</si>
  <si>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</si>
  <si>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</si>
  <si>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</si>
  <si>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</si>
  <si>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</si>
  <si>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</si>
  <si>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</si>
  <si>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</si>
  <si>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</si>
  <si>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</si>
  <si>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</si>
  <si>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</si>
  <si>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</si>
  <si>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</si>
  <si>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</si>
  <si>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</si>
  <si>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</si>
  <si>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</si>
  <si>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</si>
  <si>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</si>
  <si>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</si>
  <si>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</si>
  <si>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</si>
  <si>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</si>
  <si>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</si>
  <si>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</si>
  <si>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</si>
  <si>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</si>
  <si>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</si>
  <si>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</si>
  <si>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</si>
  <si>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</si>
  <si>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</si>
  <si>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</si>
  <si>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</si>
  <si>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</si>
  <si>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</si>
  <si>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</si>
  <si>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</si>
  <si>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</si>
  <si>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</si>
  <si>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</si>
  <si>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</si>
  <si>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</si>
  <si>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</si>
  <si>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</si>
  <si>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</si>
  <si>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</si>
  <si>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</si>
  <si>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</si>
  <si>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</si>
  <si>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</si>
  <si>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</si>
  <si>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</si>
  <si>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</si>
  <si>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</si>
  <si>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</si>
  <si>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</si>
  <si>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</si>
  <si>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</si>
  <si>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</si>
  <si>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</si>
  <si>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</si>
  <si>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</si>
  <si>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</si>
  <si>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</si>
  <si>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</si>
  <si>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</si>
  <si>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</si>
  <si>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</si>
  <si>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</si>
  <si>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</si>
  <si>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</si>
  <si>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</si>
  <si>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</si>
  <si>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</si>
  <si>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</si>
  <si>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</si>
  <si>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</si>
  <si>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</si>
  <si>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</si>
  <si>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</si>
  <si>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</si>
  <si>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</si>
  <si>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</si>
  <si>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</si>
  <si>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</si>
  <si>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</si>
  <si>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</si>
  <si>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</si>
  <si>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</si>
  <si>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</si>
  <si>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</si>
  <si>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</si>
  <si>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</si>
  <si>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</si>
  <si>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</si>
  <si>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</si>
  <si>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</si>
  <si>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</si>
  <si>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</si>
  <si>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</si>
  <si>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</si>
  <si>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</si>
  <si>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</si>
  <si>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</si>
  <si>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</si>
  <si>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</si>
  <si>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</si>
  <si>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</si>
  <si>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</si>
  <si>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</si>
  <si>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</si>
  <si>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</si>
  <si>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</si>
  <si>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</si>
  <si>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</si>
  <si>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</si>
  <si>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</si>
  <si>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</si>
  <si>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</si>
  <si>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</si>
  <si>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</si>
  <si>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</si>
  <si>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</si>
  <si>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</si>
  <si>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</si>
  <si>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</si>
  <si>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</si>
  <si>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</si>
  <si>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</si>
  <si>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</si>
  <si>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</si>
  <si>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</si>
  <si>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</si>
  <si>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</si>
  <si>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</si>
  <si>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</si>
  <si>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</si>
  <si>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</si>
  <si>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</si>
  <si>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</si>
  <si>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</si>
  <si>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</si>
  <si>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</si>
  <si>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</si>
  <si>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</si>
  <si>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</si>
  <si>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</si>
  <si>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</si>
  <si>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</si>
  <si>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</si>
  <si>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</si>
  <si>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</si>
  <si>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</si>
  <si>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</si>
  <si>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</si>
  <si>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</si>
  <si>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</si>
  <si>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</si>
  <si>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</si>
  <si>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</si>
  <si>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</si>
  <si>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</si>
  <si>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</si>
  <si>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</si>
  <si>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</si>
  <si>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</si>
  <si>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</si>
  <si>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</si>
  <si>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</si>
  <si>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</si>
  <si>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</si>
  <si>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</si>
  <si>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</si>
  <si>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</si>
  <si>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</si>
  <si>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</si>
  <si>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</si>
  <si>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</si>
  <si>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</si>
  <si>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</si>
  <si>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</si>
  <si>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</si>
  <si>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</si>
  <si>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</si>
  <si>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</si>
  <si>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</si>
  <si>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</si>
  <si>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</si>
  <si>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</si>
  <si>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</si>
  <si>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</si>
  <si>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</si>
  <si>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</si>
  <si>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</si>
  <si>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</si>
  <si>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</si>
  <si>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</si>
  <si>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</si>
  <si>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</si>
  <si>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</si>
  <si>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</si>
  <si>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</si>
  <si>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</si>
  <si>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</si>
  <si>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</si>
  <si>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</si>
  <si>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</si>
  <si>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</si>
  <si>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</si>
  <si>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</si>
  <si>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</si>
  <si>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</si>
  <si>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</si>
  <si>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</si>
  <si>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</si>
  <si>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</si>
  <si>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</si>
  <si>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</si>
  <si>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</si>
  <si>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</si>
  <si>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</si>
  <si>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</si>
  <si>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</si>
  <si>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</si>
  <si>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</si>
  <si>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</si>
  <si>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</si>
  <si>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</si>
  <si>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</si>
  <si>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</si>
  <si>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</si>
  <si>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</si>
  <si>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</si>
  <si>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</si>
  <si>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</si>
  <si>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</si>
  <si>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</si>
  <si>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</si>
  <si>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</si>
  <si>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</si>
  <si>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</si>
  <si>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</si>
  <si>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</si>
  <si>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</si>
  <si>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</si>
  <si>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</si>
  <si>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</si>
  <si>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</si>
  <si>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</si>
  <si>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</si>
  <si>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</si>
  <si>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</si>
  <si>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</si>
  <si>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</si>
  <si>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</si>
  <si>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</si>
  <si>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</si>
  <si>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</si>
  <si>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</si>
  <si>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</si>
  <si>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</si>
  <si>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</si>
  <si>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</si>
  <si>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</si>
  <si>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</si>
  <si>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</si>
  <si>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</si>
  <si>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</si>
  <si>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</si>
  <si>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</si>
  <si>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</si>
  <si>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</si>
  <si>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</si>
  <si>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</si>
  <si>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</si>
  <si>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</si>
  <si>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</si>
  <si>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</si>
  <si>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</si>
  <si>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</si>
  <si>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</si>
  <si>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</si>
  <si>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</si>
  <si>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</si>
  <si>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</si>
  <si>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</si>
  <si>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</si>
  <si>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</si>
  <si>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</si>
  <si>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</si>
  <si>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</si>
  <si>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</si>
  <si>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</si>
  <si>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</si>
  <si>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</si>
  <si>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</si>
  <si>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</si>
  <si>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</si>
  <si>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</si>
  <si>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</si>
  <si>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</si>
  <si>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</si>
  <si>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</si>
  <si>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</si>
  <si>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</si>
  <si>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</si>
  <si>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</si>
  <si>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</si>
  <si>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</si>
  <si>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</si>
  <si>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</si>
  <si>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</si>
  <si>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</si>
  <si>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</si>
  <si>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</si>
  <si>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</si>
  <si>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</si>
  <si>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</si>
  <si>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</si>
  <si>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</si>
  <si>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</si>
  <si>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</si>
  <si>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</si>
  <si>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</si>
  <si>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</si>
  <si>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</si>
  <si>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</si>
  <si>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</si>
  <si>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</si>
  <si>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</si>
  <si>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</si>
  <si>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</si>
  <si>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</si>
  <si>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</si>
  <si>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</si>
  <si>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</si>
  <si>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</si>
  <si>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</si>
  <si>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</si>
  <si>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</si>
  <si>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</si>
  <si>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</si>
  <si>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</si>
  <si>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</si>
  <si>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</si>
  <si>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</si>
  <si>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</si>
  <si>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</si>
  <si>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</si>
  <si>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</si>
  <si>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</si>
  <si>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</si>
  <si>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</si>
  <si>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</si>
  <si>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</si>
  <si>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</si>
  <si>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</si>
  <si>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</si>
  <si>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</si>
  <si>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</si>
  <si>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</si>
  <si>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</si>
  <si>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</si>
  <si>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</si>
  <si>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</si>
  <si>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</si>
  <si>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</si>
  <si>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</si>
  <si>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</si>
  <si>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</si>
  <si>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</si>
  <si>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</si>
  <si>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</si>
  <si>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</si>
  <si>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</si>
  <si>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</si>
  <si>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</si>
  <si>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</si>
  <si>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</si>
  <si>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</si>
  <si>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</si>
  <si>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</si>
  <si>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</si>
  <si>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</si>
  <si>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</si>
  <si>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</si>
  <si>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</si>
  <si>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</si>
  <si>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</si>
  <si>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</si>
  <si>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</si>
  <si>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</si>
  <si>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</si>
  <si>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</si>
  <si>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</si>
  <si>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</si>
  <si>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</si>
  <si>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</si>
  <si>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</si>
  <si>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</si>
  <si>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</si>
  <si>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</si>
  <si>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</si>
  <si>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</si>
  <si>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</si>
  <si>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</si>
  <si>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</si>
  <si>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</si>
  <si>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</si>
  <si>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</si>
  <si>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</si>
  <si>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</si>
  <si>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</si>
  <si>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</si>
  <si>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</si>
  <si>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</si>
  <si>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</si>
  <si>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</si>
  <si>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</si>
  <si>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</si>
  <si>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</si>
  <si>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</si>
  <si>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</si>
  <si>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</si>
  <si>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</si>
  <si>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</si>
  <si>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</si>
  <si>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</si>
  <si>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</si>
  <si>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</si>
  <si>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</si>
  <si>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</si>
  <si>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</si>
  <si>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</si>
  <si>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</si>
  <si>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</si>
  <si>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</si>
  <si>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</si>
  <si>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</si>
  <si>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</si>
  <si>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</si>
  <si>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</si>
  <si>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</si>
  <si>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</si>
  <si>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</si>
  <si>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</si>
  <si>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</si>
  <si>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</si>
  <si>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</si>
  <si>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</si>
  <si>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</si>
  <si>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</si>
  <si>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</si>
  <si>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</si>
  <si>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</si>
  <si>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</si>
  <si>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</si>
  <si>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</si>
  <si>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</si>
  <si>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</si>
  <si>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</si>
  <si>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</si>
  <si>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</si>
  <si>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</si>
  <si>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</si>
  <si>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</si>
  <si>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</si>
  <si>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</si>
  <si>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</si>
  <si>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</si>
  <si>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</si>
  <si>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</si>
  <si>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</si>
  <si>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</si>
  <si>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</si>
  <si>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</si>
  <si>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</si>
  <si>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</si>
  <si>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</si>
  <si>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</si>
  <si>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</si>
  <si>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</si>
  <si>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</si>
  <si>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</si>
  <si>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</si>
  <si>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</si>
  <si>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</si>
  <si>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</si>
  <si>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</si>
  <si>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</si>
  <si>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</si>
  <si>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</si>
  <si>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</si>
  <si>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</si>
  <si>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</si>
  <si>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</si>
  <si>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</si>
  <si>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</si>
  <si>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</si>
  <si>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</si>
  <si>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</si>
  <si>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</si>
  <si>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</si>
  <si>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</si>
  <si>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</si>
  <si>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</si>
  <si>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</si>
  <si>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</si>
  <si>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</si>
  <si>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</si>
  <si>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</si>
  <si>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</si>
  <si>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</si>
  <si>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</si>
  <si>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</si>
  <si>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</si>
  <si>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</si>
  <si>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</si>
  <si>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</si>
  <si>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</si>
  <si>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</si>
  <si>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</si>
  <si>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</si>
  <si>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</si>
  <si>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</si>
  <si>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</si>
  <si>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</si>
  <si>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</si>
  <si>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</si>
  <si>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</si>
  <si>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</si>
  <si>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</si>
  <si>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</si>
  <si>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</si>
  <si>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</si>
  <si>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</si>
  <si>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</si>
  <si>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</si>
  <si>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</si>
  <si>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</si>
  <si>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</si>
  <si>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</si>
  <si>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</si>
  <si>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</si>
  <si>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</si>
  <si>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</si>
  <si>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</si>
  <si>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</si>
  <si>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</si>
  <si>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</si>
  <si>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</si>
  <si>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</si>
  <si>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</si>
  <si>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</si>
  <si>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</si>
  <si>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</si>
  <si>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</si>
  <si>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</si>
  <si>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</si>
  <si>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</si>
  <si>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</si>
  <si>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</si>
  <si>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</si>
  <si>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</si>
  <si>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</si>
  <si>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</si>
  <si>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</si>
  <si>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</si>
  <si>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</si>
  <si>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</si>
  <si>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</si>
  <si>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</si>
  <si>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</si>
  <si>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</si>
  <si>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</si>
  <si>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</si>
  <si>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</si>
  <si>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</si>
  <si>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</si>
  <si>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</si>
  <si>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</si>
  <si>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</si>
  <si>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</si>
  <si>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</si>
  <si>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</si>
  <si>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</si>
  <si>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</si>
  <si>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</si>
  <si>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</si>
  <si>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</si>
  <si>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</si>
  <si>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</si>
  <si>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</si>
  <si>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</si>
  <si>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</si>
  <si>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</si>
  <si>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</si>
  <si>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</si>
  <si>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</si>
  <si>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</si>
  <si>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</si>
  <si>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</si>
  <si>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</si>
  <si>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</si>
  <si>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</si>
  <si>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</si>
  <si>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</si>
  <si>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</si>
  <si>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</si>
  <si>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</si>
  <si>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</si>
  <si>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</si>
  <si>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</si>
  <si>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</si>
  <si>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</si>
  <si>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</si>
  <si>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</si>
  <si>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</si>
  <si>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</si>
  <si>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</si>
  <si>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</si>
  <si>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</si>
  <si>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</si>
  <si>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</si>
  <si>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</si>
  <si>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</si>
  <si>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</si>
  <si>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</si>
  <si>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</si>
  <si>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</si>
  <si>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</si>
  <si>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</si>
  <si>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</si>
  <si>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</si>
  <si>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</si>
  <si>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</si>
  <si>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</si>
  <si>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</si>
  <si>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</si>
  <si>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</si>
  <si>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</si>
  <si>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</si>
  <si>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</si>
  <si>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</si>
  <si>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</si>
  <si>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</si>
  <si>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</si>
  <si>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</si>
  <si>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</si>
  <si>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</si>
  <si>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</si>
  <si>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</si>
  <si>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</si>
  <si>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</si>
  <si>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</si>
  <si>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</si>
  <si>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</si>
  <si>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</si>
  <si>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</si>
  <si>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</si>
  <si>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</si>
  <si>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</si>
  <si>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</si>
  <si>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</si>
  <si>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</si>
  <si>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</si>
  <si>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</si>
  <si>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</si>
  <si>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</si>
  <si>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</si>
  <si>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</si>
  <si>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</si>
  <si>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</si>
  <si>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</si>
  <si>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</si>
  <si>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</si>
  <si>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</si>
  <si>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</si>
  <si>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</si>
  <si>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</si>
  <si>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</si>
  <si>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</si>
  <si>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</si>
  <si>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</si>
  <si>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</si>
  <si>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</si>
  <si>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</si>
  <si>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</si>
  <si>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</si>
  <si>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</si>
  <si>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</si>
  <si>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</si>
  <si>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</si>
  <si>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</si>
  <si>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</si>
  <si>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</si>
  <si>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</si>
  <si>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</si>
  <si>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</si>
  <si>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</si>
  <si>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</si>
  <si>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</si>
  <si>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</si>
  <si>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</si>
  <si>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</si>
  <si>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</si>
  <si>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</si>
  <si>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</si>
  <si>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</si>
  <si>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</si>
  <si>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</si>
  <si>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</si>
  <si>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</si>
  <si>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</si>
  <si>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</si>
  <si>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</si>
  <si>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</si>
  <si>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</si>
  <si>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</si>
  <si>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</si>
  <si>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</si>
  <si>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</si>
  <si>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</si>
  <si>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</si>
  <si>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</si>
  <si>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</si>
  <si>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</si>
  <si>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</si>
  <si>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</si>
  <si>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</si>
  <si>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</si>
  <si>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</si>
  <si>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</si>
  <si>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</si>
  <si>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</si>
  <si>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</si>
  <si>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</si>
  <si>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</si>
  <si>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</si>
  <si>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</si>
  <si>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</si>
  <si>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</si>
  <si>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</si>
  <si>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</si>
  <si>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</si>
  <si>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</si>
  <si>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</si>
  <si>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</si>
  <si>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</si>
  <si>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</si>
  <si>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</si>
  <si>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</si>
  <si>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</si>
  <si>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</si>
  <si>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</si>
  <si>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</si>
  <si>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</si>
  <si>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</si>
  <si>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</si>
  <si>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</si>
  <si>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</si>
  <si>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</si>
  <si>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</si>
  <si>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</si>
  <si>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</si>
  <si>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</si>
  <si>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</si>
  <si>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</si>
  <si>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</si>
  <si>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</si>
  <si>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</si>
  <si>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</si>
  <si>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</si>
  <si>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</si>
  <si>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</si>
  <si>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</si>
  <si>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</si>
  <si>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</si>
  <si>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</si>
  <si>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</si>
  <si>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</si>
  <si>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</si>
  <si>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</si>
  <si>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</si>
  <si>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</si>
  <si>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</si>
  <si>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</si>
  <si>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</si>
  <si>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</si>
  <si>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</si>
  <si>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</si>
  <si>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</si>
  <si>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</si>
  <si>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</si>
  <si>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</si>
  <si>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</si>
  <si>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</si>
  <si>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</si>
  <si>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</si>
  <si>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</si>
  <si>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</si>
  <si>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</si>
  <si>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</si>
  <si>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</si>
  <si>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</si>
  <si>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</si>
  <si>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</si>
  <si>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</si>
  <si>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</si>
  <si>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</si>
  <si>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</si>
  <si>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</si>
  <si>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</si>
  <si>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</si>
  <si>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</si>
  <si>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</si>
  <si>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</si>
  <si>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</si>
  <si>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</si>
  <si>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</si>
  <si>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</si>
  <si>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</si>
  <si>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</si>
  <si>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</si>
  <si>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</si>
  <si>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</si>
  <si>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</si>
  <si>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</si>
  <si>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</si>
  <si>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</si>
  <si>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</si>
  <si>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</si>
  <si>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</si>
  <si>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</si>
  <si>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</si>
  <si>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</si>
  <si>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</si>
  <si>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</si>
  <si>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</si>
  <si>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</si>
  <si>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</si>
  <si>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</si>
  <si>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</si>
  <si>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</si>
  <si>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</si>
  <si>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</si>
  <si>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</si>
  <si>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</si>
  <si>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</si>
  <si>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</si>
  <si>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</si>
  <si>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</si>
  <si>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</si>
  <si>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</si>
  <si>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</si>
  <si>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</si>
  <si>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</si>
  <si>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</si>
  <si>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</si>
  <si>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</si>
  <si>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</si>
  <si>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</si>
  <si>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</si>
  <si>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</si>
  <si>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</si>
  <si>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</si>
  <si>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</si>
  <si>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</si>
  <si>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</si>
  <si>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</si>
  <si>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</si>
  <si>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</si>
  <si>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</si>
  <si>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</si>
  <si>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</si>
  <si>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</si>
  <si>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</si>
  <si>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</si>
  <si>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</si>
  <si>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</si>
  <si>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</si>
  <si>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</si>
  <si>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</si>
  <si>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</si>
  <si>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</si>
  <si>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</si>
  <si>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</si>
  <si>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</si>
  <si>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</si>
  <si>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</si>
  <si>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</si>
  <si>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</si>
  <si>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</si>
  <si>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</si>
  <si>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</si>
  <si>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</si>
  <si>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</si>
  <si>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</si>
  <si>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</si>
  <si>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</si>
  <si>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</si>
  <si>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</si>
  <si>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</si>
  <si>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</si>
  <si>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</si>
  <si>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</si>
  <si>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</si>
  <si>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</si>
  <si>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</si>
  <si>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</si>
  <si>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</si>
  <si>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</si>
  <si>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</si>
  <si>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</si>
  <si>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</si>
  <si>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</si>
  <si>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</si>
  <si>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</si>
  <si>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</si>
  <si>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</si>
  <si>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</si>
  <si>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</si>
  <si>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</si>
  <si>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</si>
  <si>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</si>
  <si>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</si>
  <si>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</si>
  <si>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</si>
  <si>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</si>
  <si>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</si>
  <si>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</si>
  <si>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</si>
  <si>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</si>
  <si>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</si>
  <si>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</si>
  <si>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</si>
  <si>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</si>
  <si>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</si>
  <si>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</si>
  <si>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</si>
  <si>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</si>
  <si>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</si>
  <si>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</si>
  <si>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</si>
  <si>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</si>
  <si>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</si>
  <si>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</si>
  <si>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</si>
  <si>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</si>
  <si>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</si>
  <si>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</si>
  <si>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</si>
  <si>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</si>
  <si>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</si>
  <si>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</si>
  <si>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</si>
  <si>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</si>
  <si>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</si>
  <si>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</si>
  <si>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</si>
  <si>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</si>
  <si>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</si>
  <si>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</si>
  <si>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</si>
  <si>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</si>
  <si>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</si>
  <si>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</si>
  <si>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</si>
  <si>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</si>
  <si>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</si>
  <si>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</si>
  <si>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</si>
  <si>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</si>
  <si>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</si>
  <si>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</si>
  <si>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</si>
  <si>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</si>
  <si>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</si>
  <si>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</si>
  <si>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</si>
  <si>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</si>
  <si>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</si>
  <si>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</si>
  <si>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</si>
  <si>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</si>
  <si>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</si>
  <si>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</si>
  <si>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</si>
  <si>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</si>
  <si>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</si>
  <si>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</si>
  <si>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</si>
  <si>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</si>
  <si>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</si>
  <si>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</si>
  <si>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</si>
  <si>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</si>
  <si>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</si>
  <si>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</si>
  <si>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</si>
  <si>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</si>
  <si>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</si>
  <si>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</si>
  <si>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</si>
  <si>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</si>
  <si>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</si>
  <si>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</si>
  <si>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</si>
  <si>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</si>
  <si>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</si>
  <si>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</si>
  <si>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</si>
  <si>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</si>
  <si>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</si>
  <si>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</si>
  <si>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</si>
  <si>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</si>
  <si>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</si>
  <si>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</si>
  <si>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</si>
  <si>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</si>
  <si>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</si>
  <si>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</si>
  <si>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</si>
  <si>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</si>
  <si>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</si>
  <si>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</si>
  <si>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</si>
  <si>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</si>
  <si>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</si>
  <si>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</si>
  <si>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</si>
  <si>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</si>
  <si>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</si>
  <si>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</si>
  <si>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</si>
  <si>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</si>
  <si>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</si>
  <si>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</si>
  <si>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</si>
  <si>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</si>
  <si>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</si>
  <si>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</si>
  <si>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</si>
  <si>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</si>
  <si>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</si>
  <si>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</si>
  <si>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</si>
  <si>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</si>
  <si>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</si>
  <si>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</si>
  <si>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</si>
  <si>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</si>
  <si>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</si>
  <si>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</si>
  <si>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</si>
  <si>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</si>
  <si>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</si>
  <si>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</si>
  <si>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</si>
  <si>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</si>
  <si>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</si>
  <si>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</si>
  <si>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</si>
  <si>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</si>
  <si>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</si>
  <si>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</si>
  <si>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</si>
  <si>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</si>
  <si>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</si>
  <si>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</si>
  <si>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</si>
  <si>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</si>
  <si>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</si>
  <si>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</si>
  <si>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</si>
  <si>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</si>
  <si>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</si>
  <si>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</si>
  <si>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</si>
  <si>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</si>
  <si>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</si>
  <si>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</si>
  <si>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</si>
  <si>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</si>
  <si>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</si>
  <si>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</si>
  <si>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</si>
  <si>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</si>
  <si>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</si>
  <si>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</si>
  <si>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</si>
  <si>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</si>
  <si>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</si>
  <si>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</si>
  <si>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</si>
  <si>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</si>
  <si>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</si>
  <si>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</si>
  <si>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</si>
  <si>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</si>
  <si>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</si>
  <si>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</si>
  <si>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</si>
  <si>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</si>
  <si>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</si>
  <si>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</si>
  <si>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</si>
  <si>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</si>
  <si>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</si>
  <si>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</si>
  <si>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</si>
  <si>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</si>
  <si>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</si>
  <si>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</si>
  <si>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</si>
  <si>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</si>
  <si>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</si>
  <si>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</si>
  <si>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</si>
  <si>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</si>
  <si>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</si>
  <si>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</si>
  <si>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</si>
  <si>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</si>
  <si>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</si>
  <si>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</si>
  <si>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</si>
  <si>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</si>
  <si>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</si>
  <si>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</si>
  <si>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</si>
  <si>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</si>
  <si>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</si>
  <si>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</si>
  <si>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</si>
  <si>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</si>
  <si>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</si>
  <si>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</si>
  <si>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</si>
  <si>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</si>
  <si>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</si>
  <si>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</si>
  <si>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</si>
  <si>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</si>
  <si>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</si>
  <si>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</si>
  <si>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</si>
  <si>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</si>
  <si>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</si>
  <si>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</si>
  <si>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</si>
  <si>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</si>
  <si>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</si>
  <si>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</si>
  <si>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</si>
  <si>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</si>
  <si>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</si>
  <si>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</si>
  <si>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</si>
  <si>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</si>
  <si>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</si>
  <si>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</si>
  <si>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</si>
  <si>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</si>
  <si>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</si>
  <si>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</si>
  <si>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</si>
  <si>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</si>
  <si>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</si>
  <si>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</si>
  <si>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</si>
  <si>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</si>
  <si>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</si>
  <si>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</si>
  <si>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</si>
  <si>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</si>
  <si>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</si>
  <si>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</si>
  <si>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</si>
  <si>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</si>
  <si>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</si>
  <si>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</si>
  <si>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</si>
  <si>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</si>
  <si>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</si>
  <si>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</si>
  <si>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</si>
  <si>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</si>
  <si>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</si>
  <si>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</si>
  <si>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</si>
  <si>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</si>
  <si>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</si>
  <si>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</si>
  <si>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</si>
  <si>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</si>
  <si>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</si>
  <si>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</si>
  <si>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</si>
  <si>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</si>
  <si>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</si>
  <si>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</si>
  <si>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</si>
  <si>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</si>
  <si>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</si>
  <si>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</si>
  <si>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</si>
  <si>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</si>
  <si>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</si>
  <si>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</si>
  <si>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</si>
  <si>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</si>
  <si>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</si>
  <si>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</si>
  <si>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</si>
  <si>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</si>
  <si>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</si>
  <si>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</si>
  <si>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</si>
  <si>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</si>
  <si>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</si>
  <si>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</si>
  <si>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</si>
  <si>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</si>
  <si>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</si>
  <si>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</si>
  <si>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</si>
  <si>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</si>
  <si>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</si>
  <si>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</si>
  <si>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</si>
  <si>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</si>
  <si>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</si>
  <si>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</si>
  <si>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</si>
  <si>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</si>
  <si>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</si>
  <si>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</si>
  <si>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</si>
  <si>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</si>
  <si>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</si>
  <si>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</si>
  <si>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</si>
  <si>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</si>
  <si>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</si>
  <si>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</si>
  <si>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</si>
  <si>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</si>
  <si>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</si>
  <si>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</si>
  <si>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</si>
  <si>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</si>
  <si>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</si>
  <si>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</si>
  <si>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</si>
  <si>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</si>
  <si>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</si>
  <si>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</si>
  <si>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</si>
  <si>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</si>
  <si>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</si>
  <si>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</si>
  <si>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</si>
  <si>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</si>
  <si>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</si>
  <si>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</si>
  <si>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</si>
  <si>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</si>
  <si>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</si>
  <si>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</si>
  <si>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</si>
  <si>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</si>
  <si>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</si>
  <si>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</si>
  <si>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</si>
  <si>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</si>
  <si>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</si>
  <si>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</si>
  <si>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</si>
  <si>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</si>
  <si>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</si>
  <si>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</si>
  <si>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</si>
  <si>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</si>
  <si>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</si>
  <si>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</si>
  <si>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</si>
  <si>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</si>
  <si>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</si>
  <si>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</si>
  <si>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</si>
  <si>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</si>
  <si>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</si>
  <si>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</si>
  <si>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</si>
  <si>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</si>
  <si>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</si>
  <si>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</si>
  <si>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</si>
  <si>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</si>
  <si>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</si>
  <si>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</si>
  <si>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</si>
  <si>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</si>
  <si>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</si>
  <si>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</si>
  <si>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</si>
  <si>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</si>
  <si>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</si>
  <si>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</si>
  <si>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</si>
  <si>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</si>
  <si>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</si>
  <si>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</si>
  <si>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</si>
  <si>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</si>
  <si>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</si>
  <si>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</si>
  <si>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</si>
  <si>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</si>
  <si>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</si>
  <si>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</si>
  <si>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</si>
  <si>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</si>
  <si>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</si>
  <si>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</si>
  <si>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</si>
  <si>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</si>
  <si>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</si>
  <si>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</si>
  <si>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</si>
  <si>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</si>
  <si>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</si>
  <si>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</si>
  <si>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</si>
  <si>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</si>
  <si>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</si>
  <si>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</si>
  <si>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</si>
  <si>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</si>
  <si>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</si>
  <si>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</si>
  <si>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</si>
  <si>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</si>
  <si>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</si>
  <si>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</si>
  <si>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</si>
  <si>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</si>
  <si>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</si>
  <si>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</si>
  <si>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</si>
  <si>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</si>
  <si>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</si>
  <si>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</si>
  <si>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</si>
  <si>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</si>
  <si>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</si>
  <si>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</si>
  <si>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</si>
  <si>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</si>
  <si>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</si>
  <si>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</si>
  <si>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</si>
  <si>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</si>
  <si>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</si>
  <si>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</si>
  <si>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</si>
  <si>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</si>
  <si>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</si>
  <si>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</si>
  <si>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</si>
  <si>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</si>
  <si>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</si>
  <si>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</si>
  <si>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</si>
  <si>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</si>
  <si>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</si>
  <si>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</si>
  <si>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</si>
  <si>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</si>
  <si>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</si>
  <si>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</si>
  <si>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</si>
  <si>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</si>
  <si>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</si>
  <si>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</si>
  <si>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</si>
  <si>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</si>
  <si>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</si>
  <si>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</si>
  <si>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</si>
  <si>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</si>
  <si>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</si>
  <si>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</si>
  <si>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</si>
  <si>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</si>
  <si>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</si>
  <si>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</si>
  <si>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</si>
  <si>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</si>
  <si>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</si>
  <si>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</si>
  <si>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</si>
  <si>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</si>
  <si>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</si>
  <si>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</si>
  <si>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</si>
  <si>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</si>
  <si>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</si>
  <si>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</si>
  <si>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</si>
  <si>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</si>
  <si>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</si>
  <si>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</si>
  <si>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</si>
  <si>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</si>
  <si>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</si>
  <si>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</si>
  <si>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</si>
  <si>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</si>
  <si>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</si>
  <si>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</si>
  <si>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</si>
  <si>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</si>
  <si>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</si>
  <si>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</si>
  <si>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</si>
  <si>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</si>
  <si>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</si>
  <si>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</si>
  <si>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</si>
  <si>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</si>
  <si>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</si>
  <si>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</si>
  <si>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</si>
  <si>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</si>
  <si>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</si>
  <si>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</si>
  <si>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</si>
  <si>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</si>
  <si>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</si>
  <si>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</si>
  <si>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</si>
  <si>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</si>
  <si>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</si>
  <si>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</si>
  <si>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</si>
  <si>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</si>
  <si>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</si>
  <si>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</si>
  <si>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</si>
  <si>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</si>
  <si>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</si>
  <si>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</si>
  <si>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</si>
  <si>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</si>
  <si>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</si>
  <si>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</si>
  <si>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</si>
  <si>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</si>
  <si>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</si>
  <si>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</si>
  <si>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</si>
  <si>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</si>
  <si>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</si>
  <si>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</si>
  <si>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</si>
  <si>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</si>
  <si>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</si>
  <si>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</si>
  <si>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</si>
  <si>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</si>
  <si>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</si>
  <si>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</si>
  <si>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</si>
  <si>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</si>
  <si>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</si>
  <si>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</si>
  <si>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</si>
  <si>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</si>
  <si>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</si>
  <si>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</si>
  <si>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</si>
  <si>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</si>
  <si>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</si>
  <si>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</si>
  <si>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</si>
  <si>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</si>
  <si>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</si>
  <si>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</si>
  <si>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</si>
  <si>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</si>
  <si>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</si>
  <si>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</si>
  <si>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</si>
  <si>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</si>
  <si>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</si>
  <si>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</si>
  <si>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</si>
  <si>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</si>
  <si>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</si>
  <si>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</si>
  <si>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</si>
  <si>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</si>
  <si>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</si>
  <si>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</si>
  <si>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</si>
  <si>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</si>
  <si>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</si>
  <si>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</si>
  <si>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</si>
  <si>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</si>
  <si>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</si>
  <si>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</si>
  <si>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</si>
  <si>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</si>
  <si>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</si>
  <si>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</si>
  <si>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</si>
  <si>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</si>
  <si>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</si>
  <si>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</si>
  <si>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</si>
  <si>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</si>
  <si>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</si>
  <si>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</si>
  <si>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</si>
  <si>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</si>
  <si>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</si>
  <si>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</si>
  <si>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</si>
  <si>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</si>
  <si>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</si>
  <si>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</si>
  <si>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</si>
  <si>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</si>
  <si>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</si>
  <si>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</si>
  <si>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</si>
  <si>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</si>
  <si>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</si>
  <si>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</si>
  <si>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</si>
  <si>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</si>
  <si>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</si>
  <si>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</si>
  <si>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</si>
  <si>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</si>
  <si>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</si>
  <si>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</si>
  <si>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</si>
  <si>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</si>
  <si>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</si>
  <si>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</si>
  <si>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</si>
  <si>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</si>
  <si>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</si>
  <si>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</si>
  <si>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</si>
  <si>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</si>
  <si>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</si>
  <si>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</si>
  <si>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</si>
  <si>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</si>
  <si>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</si>
  <si>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</si>
  <si>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</si>
  <si>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</si>
  <si>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</si>
  <si>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</si>
  <si>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</si>
  <si>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</si>
  <si>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</si>
  <si>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</si>
  <si>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</si>
  <si>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</si>
  <si>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</si>
  <si>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</si>
  <si>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</si>
  <si>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</si>
  <si>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</si>
  <si>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</si>
  <si>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</si>
  <si>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</si>
  <si>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</si>
  <si>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</si>
  <si>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</si>
  <si>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</si>
  <si>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</si>
  <si>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</si>
  <si>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</si>
  <si>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</si>
  <si>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</si>
  <si>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</si>
  <si>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</si>
  <si>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</si>
  <si>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</si>
  <si>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</si>
  <si>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</si>
  <si>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</si>
  <si>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</si>
  <si>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</si>
  <si>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</si>
  <si>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</si>
  <si>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</si>
  <si>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</si>
  <si>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</si>
  <si>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</si>
  <si>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</si>
  <si>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</si>
  <si>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</si>
  <si>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</si>
  <si>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</si>
  <si>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</si>
  <si>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</si>
  <si>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</si>
  <si>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</si>
  <si>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</si>
  <si>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</si>
  <si>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</si>
  <si>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</si>
  <si>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</si>
  <si>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</si>
  <si>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</si>
  <si>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</si>
  <si>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</si>
  <si>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</si>
  <si>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</si>
  <si>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</si>
  <si>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</si>
  <si>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</si>
  <si>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</si>
  <si>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</si>
  <si>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</si>
  <si>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</si>
  <si>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</si>
  <si>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</si>
  <si>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</si>
  <si>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</si>
  <si>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</si>
  <si>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</si>
  <si>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</si>
  <si>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</si>
  <si>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</si>
  <si>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</si>
  <si>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</si>
  <si>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</si>
  <si>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</si>
  <si>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</si>
  <si>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</si>
  <si>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</si>
  <si>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</si>
  <si>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</si>
  <si>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</si>
  <si>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</si>
  <si>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</si>
  <si>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</si>
  <si>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</si>
  <si>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</si>
  <si>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</si>
  <si>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</si>
  <si>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</si>
  <si>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</si>
  <si>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</si>
  <si>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</si>
  <si>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</si>
  <si>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</si>
  <si>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</si>
  <si>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</si>
  <si>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</si>
  <si>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</si>
  <si>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</si>
  <si>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</si>
  <si>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</si>
  <si>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</si>
  <si>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</si>
  <si>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</si>
  <si>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</si>
  <si>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</si>
  <si>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</si>
  <si>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</si>
  <si>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</si>
  <si>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</si>
  <si>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</si>
  <si>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</si>
  <si>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</si>
  <si>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</si>
  <si>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</si>
  <si>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</si>
  <si>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</si>
  <si>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</si>
  <si>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</si>
  <si>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</si>
  <si>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</si>
  <si>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</si>
  <si>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</si>
  <si>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</si>
  <si>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</si>
  <si>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</si>
  <si>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</si>
  <si>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</si>
  <si>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</si>
  <si>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</si>
  <si>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</si>
  <si>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</si>
  <si>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</si>
  <si>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</si>
  <si>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</si>
  <si>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</si>
  <si>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</si>
  <si>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</si>
  <si>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</si>
  <si>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</si>
  <si>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</si>
  <si>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</si>
  <si>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</si>
  <si>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</si>
  <si>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</si>
  <si>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</si>
  <si>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</si>
  <si>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</si>
  <si>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</si>
  <si>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</si>
  <si>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</si>
  <si>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</si>
  <si>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</si>
  <si>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</si>
  <si>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</si>
  <si>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</si>
  <si>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</si>
  <si>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</si>
  <si>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</si>
  <si>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</si>
  <si>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</si>
  <si>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</si>
  <si>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</si>
  <si>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</si>
  <si>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</si>
  <si>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</si>
  <si>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</si>
  <si>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</si>
  <si>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</si>
  <si>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</si>
  <si>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</si>
  <si>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</si>
  <si>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</si>
  <si>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</si>
  <si>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</si>
  <si>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</si>
  <si>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</si>
  <si>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</si>
  <si>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</si>
  <si>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</si>
  <si>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</si>
  <si>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</si>
  <si>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</si>
  <si>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</si>
  <si>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</si>
  <si>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</si>
  <si>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</si>
  <si>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</si>
  <si>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</si>
  <si>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</si>
  <si>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</si>
  <si>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</si>
  <si>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</si>
  <si>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</si>
  <si>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</si>
  <si>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</si>
  <si>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</si>
  <si>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</si>
  <si>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</si>
  <si>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</si>
  <si>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</si>
  <si>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</si>
  <si>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</si>
  <si>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</si>
  <si>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</si>
  <si>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</si>
  <si>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</si>
  <si>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</si>
  <si>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</si>
  <si>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</si>
  <si>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</si>
  <si>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</si>
  <si>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</si>
  <si>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</si>
  <si>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</si>
  <si>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</si>
  <si>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</si>
  <si>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</si>
  <si>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</si>
  <si>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</si>
  <si>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</si>
  <si>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</si>
  <si>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</si>
  <si>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</si>
  <si>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</si>
  <si>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</si>
  <si>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</si>
  <si>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</si>
  <si>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</si>
  <si>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</si>
  <si>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</si>
  <si>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</si>
  <si>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</si>
  <si>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</si>
  <si>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</si>
  <si>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</si>
  <si>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</si>
  <si>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</si>
  <si>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</si>
  <si>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</si>
  <si>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</si>
  <si>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</si>
  <si>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</si>
  <si>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</si>
  <si>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</si>
  <si>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</si>
  <si>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</si>
  <si>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</si>
  <si>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</si>
  <si>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</si>
  <si>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</si>
  <si>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</si>
  <si>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</si>
  <si>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</si>
  <si>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</si>
  <si>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</si>
  <si>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</si>
  <si>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</si>
  <si>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</si>
  <si>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</si>
  <si>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</si>
  <si>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</si>
  <si>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</si>
  <si>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</si>
  <si>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</si>
  <si>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</si>
  <si>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</si>
  <si>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</si>
  <si>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</si>
  <si>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</si>
  <si>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</si>
  <si>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</si>
  <si>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</si>
  <si>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</si>
  <si>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</si>
  <si>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</si>
  <si>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</si>
  <si>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</si>
  <si>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</si>
  <si>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</si>
  <si>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</si>
  <si>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</si>
  <si>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</si>
  <si>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</si>
  <si>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</si>
  <si>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</si>
  <si>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</si>
  <si>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</si>
  <si>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</si>
  <si>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</si>
  <si>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</si>
  <si>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</si>
  <si>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</si>
  <si>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</si>
  <si>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</si>
  <si>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</si>
  <si>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</si>
  <si>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</si>
  <si>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</si>
  <si>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</si>
  <si>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</si>
  <si>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</si>
  <si>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</si>
  <si>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</si>
  <si>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</si>
  <si>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</si>
  <si>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</si>
  <si>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</si>
  <si>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</si>
  <si>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</si>
  <si>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</si>
  <si>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</si>
  <si>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</si>
  <si>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</si>
  <si>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</si>
  <si>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</si>
  <si>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</si>
  <si>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</si>
  <si>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</si>
  <si>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</si>
  <si>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</si>
  <si>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</si>
  <si>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</si>
  <si>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</si>
  <si>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</si>
  <si>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</si>
  <si>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</si>
  <si>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</si>
  <si>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</si>
  <si>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</si>
  <si>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</si>
  <si>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</si>
  <si>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</si>
  <si>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</si>
  <si>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</si>
  <si>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</si>
  <si>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</si>
  <si>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</si>
  <si>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</si>
  <si>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</si>
  <si>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</si>
  <si>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</si>
  <si>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</si>
  <si>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</si>
  <si>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</si>
  <si>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</si>
  <si>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</si>
  <si>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</si>
  <si>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</si>
  <si>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</si>
  <si>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</si>
  <si>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</si>
  <si>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</si>
  <si>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</si>
  <si>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</si>
  <si>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</si>
  <si>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</si>
  <si>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</si>
  <si>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</si>
  <si>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</si>
  <si>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</si>
  <si>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</si>
  <si>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</si>
  <si>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</si>
  <si>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</si>
  <si>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</si>
  <si>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</si>
  <si>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</si>
  <si>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</si>
  <si>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</si>
  <si>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</si>
  <si>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</si>
  <si>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</si>
  <si>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</si>
  <si>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</si>
  <si>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</si>
  <si>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</si>
  <si>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</si>
  <si>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</si>
  <si>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</si>
  <si>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</si>
  <si>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</si>
  <si>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</si>
  <si>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</si>
  <si>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</si>
  <si>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</si>
  <si>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</si>
  <si>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</si>
  <si>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</si>
  <si>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</si>
  <si>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</si>
  <si>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</si>
  <si>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</si>
  <si>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</si>
  <si>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</si>
  <si>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</si>
  <si>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</si>
  <si>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</si>
  <si>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</si>
  <si>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</si>
  <si>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</si>
  <si>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</si>
  <si>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</si>
  <si>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</si>
  <si>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</si>
  <si>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</si>
  <si>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</si>
  <si>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</si>
  <si>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</si>
  <si>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</si>
  <si>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</si>
  <si>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</si>
  <si>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</si>
  <si>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</si>
  <si>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</si>
  <si>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</si>
  <si>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</si>
  <si>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</si>
  <si>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</si>
  <si>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</si>
  <si>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</si>
  <si>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</si>
  <si>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</si>
  <si>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</si>
  <si>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</si>
  <si>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</si>
  <si>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</si>
  <si>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</si>
  <si>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</si>
  <si>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</si>
  <si>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</si>
  <si>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</si>
  <si>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</si>
  <si>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</si>
  <si>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</si>
  <si>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</si>
  <si>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</si>
  <si>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</si>
  <si>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</si>
  <si>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</si>
  <si>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</si>
  <si>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</si>
  <si>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</si>
  <si>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</si>
  <si>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</si>
  <si>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</si>
  <si>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</si>
  <si>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</si>
  <si>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</si>
  <si>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</si>
  <si>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</si>
  <si>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</si>
  <si>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</si>
  <si>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</si>
  <si>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</si>
  <si>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</si>
  <si>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</si>
  <si>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</si>
  <si>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</si>
  <si>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</si>
  <si>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</si>
  <si>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</si>
  <si>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</si>
  <si>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</si>
  <si>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</si>
  <si>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</si>
  <si>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</si>
  <si>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</si>
  <si>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</si>
  <si>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</si>
  <si>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</si>
  <si>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</si>
  <si>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</si>
  <si>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</si>
  <si>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</si>
  <si>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</si>
  <si>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</si>
  <si>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</si>
  <si>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</si>
  <si>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</si>
  <si>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</si>
  <si>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</si>
  <si>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</si>
  <si>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</si>
  <si>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</si>
  <si>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</si>
  <si>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</si>
  <si>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</si>
  <si>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</si>
  <si>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</si>
  <si>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</si>
  <si>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</si>
  <si>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</si>
  <si>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</si>
  <si>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</si>
  <si>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</si>
  <si>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</si>
  <si>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</si>
  <si>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</si>
  <si>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</si>
  <si>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</si>
  <si>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</si>
  <si>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</si>
  <si>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</si>
  <si>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</si>
  <si>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</si>
  <si>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</si>
  <si>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</si>
  <si>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</si>
  <si>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</si>
  <si>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</si>
  <si>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</si>
  <si>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</si>
  <si>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</si>
  <si>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</si>
  <si>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</si>
  <si>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</si>
  <si>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</si>
  <si>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</si>
  <si>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</si>
  <si>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</si>
  <si>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</si>
  <si>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</si>
  <si>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</si>
  <si>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</si>
  <si>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</si>
  <si>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</si>
  <si>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</si>
  <si>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</si>
  <si>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</si>
  <si>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</si>
  <si>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</si>
  <si>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</si>
  <si>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</si>
  <si>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</si>
  <si>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</si>
  <si>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</si>
  <si>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</si>
  <si>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</si>
  <si>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</si>
  <si>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</si>
  <si>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</si>
  <si>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</si>
  <si>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</si>
  <si>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</si>
  <si>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</si>
  <si>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</si>
  <si>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</si>
  <si>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</si>
  <si>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</si>
  <si>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</si>
  <si>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</si>
  <si>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</si>
  <si>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</si>
  <si>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</si>
  <si>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</si>
  <si>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</si>
  <si>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</si>
  <si>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</si>
  <si>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</si>
  <si>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</si>
  <si>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</si>
  <si>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</si>
  <si>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</si>
  <si>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</si>
  <si>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</si>
  <si>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</si>
  <si>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</si>
  <si>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</si>
  <si>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</si>
  <si>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</si>
  <si>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</si>
  <si>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</si>
  <si>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</si>
  <si>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</si>
  <si>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</si>
  <si>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</si>
  <si>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</si>
  <si>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</si>
  <si>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</si>
  <si>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</si>
  <si>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</si>
  <si>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</si>
  <si>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</si>
  <si>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</si>
  <si>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</si>
  <si>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</si>
  <si>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</si>
  <si>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</si>
  <si>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</si>
  <si>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</si>
  <si>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</si>
  <si>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</si>
  <si>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</si>
  <si>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</si>
  <si>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</si>
  <si>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</si>
  <si>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</si>
  <si>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</si>
  <si>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</si>
  <si>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</si>
  <si>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</si>
  <si>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</si>
  <si>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</si>
  <si>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</si>
  <si>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</si>
  <si>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</si>
  <si>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</si>
  <si>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</si>
  <si>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</si>
  <si>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</si>
  <si>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</si>
  <si>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</si>
  <si>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</si>
  <si>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</si>
  <si>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</si>
  <si>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</si>
  <si>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</si>
  <si>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</si>
  <si>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</si>
  <si>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</si>
  <si>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</si>
  <si>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</si>
  <si>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</si>
  <si>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</si>
  <si>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</si>
  <si>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</si>
  <si>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</si>
  <si>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</si>
  <si>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</si>
  <si>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</si>
  <si>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</si>
  <si>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</si>
  <si>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</si>
  <si>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</si>
  <si>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</si>
  <si>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</si>
  <si>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</si>
  <si>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</si>
  <si>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</si>
  <si>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</si>
  <si>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</si>
  <si>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</si>
  <si>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</si>
  <si>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</si>
  <si>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</si>
  <si>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</si>
  <si>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</si>
  <si>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</si>
  <si>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</si>
  <si>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</si>
  <si>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</si>
  <si>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</si>
  <si>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</si>
  <si>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</si>
  <si>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</si>
  <si>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</si>
  <si>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</si>
  <si>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</si>
  <si>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</si>
  <si>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</si>
  <si>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</si>
  <si>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</si>
  <si>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</si>
  <si>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</si>
  <si>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</si>
  <si>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</si>
  <si>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</si>
  <si>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</si>
  <si>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</si>
  <si>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</si>
  <si>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</si>
  <si>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</si>
  <si>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</si>
  <si>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</si>
  <si>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</si>
  <si>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</si>
  <si>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</si>
  <si>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</si>
  <si>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</si>
  <si>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</si>
  <si>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</si>
  <si>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</si>
  <si>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</si>
  <si>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</si>
  <si>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</si>
  <si>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</si>
  <si>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</si>
  <si>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</si>
  <si>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</si>
  <si>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</si>
  <si>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</si>
  <si>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</si>
  <si>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</si>
  <si>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</si>
  <si>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</si>
  <si>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</si>
  <si>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</si>
  <si>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</si>
  <si>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</si>
  <si>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</si>
  <si>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</si>
  <si>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</si>
  <si>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</si>
  <si>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</si>
  <si>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</si>
  <si>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</si>
  <si>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</si>
  <si>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</si>
  <si>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</si>
  <si>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</si>
  <si>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</si>
  <si>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</si>
  <si>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</si>
  <si>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</si>
  <si>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</si>
  <si>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</si>
  <si>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</si>
  <si>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</si>
  <si>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</si>
  <si>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</si>
  <si>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</si>
  <si>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</si>
  <si>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</si>
  <si>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</si>
  <si>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</si>
  <si>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</si>
  <si>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</si>
  <si>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</si>
  <si>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</si>
  <si>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</si>
  <si>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</si>
  <si>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</si>
  <si>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</si>
  <si>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</si>
  <si>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</si>
  <si>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</si>
  <si>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</si>
  <si>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</si>
  <si>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</si>
  <si>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</si>
  <si>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</si>
  <si>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</si>
  <si>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</si>
  <si>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</si>
  <si>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</si>
  <si>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</si>
  <si>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</si>
  <si>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</si>
  <si>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</si>
  <si>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</si>
  <si>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</si>
  <si>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</si>
  <si>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</si>
  <si>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</si>
  <si>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</si>
  <si>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</si>
  <si>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</si>
  <si>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</si>
  <si>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</si>
  <si>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</si>
  <si>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</si>
  <si>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</si>
  <si>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</si>
  <si>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</si>
  <si>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</si>
  <si>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</si>
  <si>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</si>
  <si>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</si>
  <si>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</si>
  <si>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</si>
  <si>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</si>
  <si>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</si>
  <si>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</si>
  <si>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</si>
  <si>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</si>
  <si>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</si>
  <si>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</si>
  <si>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</si>
  <si>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</si>
  <si>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</si>
  <si>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</si>
  <si>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</si>
  <si>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</si>
  <si>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</si>
  <si>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</si>
  <si>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</si>
  <si>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</si>
  <si>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</si>
  <si>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</si>
  <si>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</si>
  <si>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</si>
  <si>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</si>
  <si>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</si>
  <si>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</si>
  <si>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</si>
  <si>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</si>
  <si>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</si>
  <si>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</si>
  <si>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</si>
  <si>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</si>
  <si>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</si>
  <si>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</si>
  <si>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</si>
  <si>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</si>
  <si>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</si>
  <si>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</si>
  <si>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</si>
  <si>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</si>
  <si>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</si>
  <si>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</si>
  <si>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</si>
  <si>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</si>
  <si>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</si>
  <si>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</si>
  <si>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</si>
  <si>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</si>
  <si>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</si>
  <si>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</si>
  <si>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</si>
  <si>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</si>
  <si>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</si>
  <si>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</si>
  <si>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</si>
  <si>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</si>
  <si>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</si>
  <si>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</si>
  <si>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</si>
  <si>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</si>
  <si>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</si>
  <si>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</si>
  <si>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</si>
  <si>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</si>
  <si>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</si>
  <si>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</si>
  <si>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</si>
  <si>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</si>
  <si>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</si>
  <si>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</si>
  <si>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</si>
  <si>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</si>
  <si>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</si>
  <si>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</si>
  <si>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</si>
  <si>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</si>
  <si>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</si>
  <si>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</si>
  <si>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</si>
  <si>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</si>
  <si>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</si>
  <si>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</si>
  <si>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</si>
  <si>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</si>
  <si>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</si>
  <si>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</si>
  <si>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</si>
  <si>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</si>
  <si>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</si>
  <si>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</si>
  <si>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</si>
  <si>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</si>
  <si>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</si>
  <si>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</si>
  <si>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</si>
  <si>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</si>
  <si>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</si>
  <si>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</si>
  <si>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</si>
  <si>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</si>
  <si>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</si>
  <si>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</si>
  <si>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</si>
  <si>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</si>
  <si>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</si>
  <si>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</si>
  <si>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</si>
  <si>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</si>
  <si>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</si>
  <si>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</si>
  <si>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</si>
  <si>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</si>
  <si>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</si>
  <si>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</si>
  <si>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</si>
  <si>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</si>
  <si>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</si>
  <si>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</si>
  <si>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</si>
  <si>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</si>
  <si>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</si>
  <si>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</si>
  <si>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</si>
  <si>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</si>
  <si>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</si>
  <si>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</si>
  <si>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</si>
  <si>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</si>
  <si>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</si>
  <si>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</si>
  <si>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</si>
  <si>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</si>
  <si>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</si>
  <si>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</si>
  <si>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</si>
  <si>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</si>
  <si>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</si>
  <si>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</si>
  <si>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</si>
  <si>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</si>
  <si>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</si>
  <si>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</si>
  <si>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</si>
  <si>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</si>
  <si>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</si>
  <si>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</si>
  <si>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</si>
  <si>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</si>
  <si>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</si>
  <si>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</si>
  <si>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</si>
  <si>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</si>
  <si>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</si>
  <si>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</si>
  <si>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</si>
  <si>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</si>
  <si>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</si>
  <si>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</si>
  <si>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</si>
  <si>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</si>
  <si>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</si>
  <si>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</si>
  <si>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</si>
  <si>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</si>
  <si>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</si>
  <si>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</si>
  <si>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</si>
  <si>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</si>
  <si>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</si>
  <si>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</si>
  <si>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</si>
  <si>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</si>
  <si>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</si>
  <si>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</si>
  <si>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</si>
  <si>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</si>
  <si>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</si>
  <si>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</si>
  <si>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</si>
  <si>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</si>
  <si>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</si>
  <si>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</si>
  <si>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</si>
  <si>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</si>
  <si>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</si>
  <si>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</si>
  <si>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</si>
  <si>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</si>
  <si>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</si>
  <si>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</si>
  <si>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</si>
  <si>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</si>
  <si>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</si>
  <si>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</si>
  <si>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</si>
  <si>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</si>
  <si>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</si>
  <si>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</si>
  <si>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</si>
  <si>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</si>
  <si>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</si>
  <si>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</si>
  <si>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</si>
  <si>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</si>
  <si>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</si>
  <si>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</si>
  <si>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</si>
  <si>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</si>
  <si>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</si>
  <si>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</si>
  <si>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</si>
  <si>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</si>
  <si>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</si>
  <si>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</si>
  <si>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</si>
  <si>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</si>
  <si>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</si>
  <si>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</si>
  <si>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</si>
  <si>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</si>
  <si>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</si>
  <si>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</si>
  <si>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</si>
  <si>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</si>
  <si>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</si>
  <si>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</si>
  <si>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</si>
  <si>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</si>
  <si>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</si>
  <si>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</si>
  <si>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</si>
  <si>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</si>
  <si>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</si>
  <si>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</si>
  <si>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</si>
  <si>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</si>
  <si>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</si>
  <si>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</si>
  <si>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</si>
  <si>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</si>
  <si>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</si>
  <si>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</si>
  <si>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</si>
  <si>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</si>
  <si>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</si>
  <si>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</si>
  <si>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</si>
  <si>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</si>
  <si>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</si>
  <si>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</si>
  <si>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</si>
  <si>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</si>
  <si>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</si>
  <si>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</si>
  <si>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</si>
  <si>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</si>
  <si>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</si>
  <si>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</si>
  <si>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</si>
  <si>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</si>
  <si>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</si>
  <si>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</si>
  <si>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</si>
  <si>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</si>
  <si>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</si>
  <si>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</si>
  <si>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</si>
  <si>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</si>
  <si>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</si>
  <si>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</si>
  <si>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</si>
  <si>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</si>
  <si>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</si>
  <si>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</si>
  <si>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</si>
  <si>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</si>
  <si>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</si>
  <si>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</si>
  <si>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</si>
  <si>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</si>
  <si>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</si>
  <si>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</si>
  <si>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</si>
  <si>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</si>
  <si>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</si>
  <si>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</si>
  <si>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</si>
  <si>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</si>
  <si>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</si>
  <si>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</si>
  <si>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</si>
  <si>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</si>
  <si>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</si>
  <si>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</si>
  <si>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</si>
  <si>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</si>
  <si>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</si>
  <si>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</si>
  <si>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</si>
  <si>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</si>
  <si>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</si>
  <si>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</si>
  <si>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</si>
  <si>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</si>
  <si>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</si>
  <si>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</si>
  <si>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</si>
  <si>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</si>
  <si>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</si>
  <si>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</si>
  <si>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</si>
  <si>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</si>
  <si>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</si>
  <si>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</si>
  <si>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</si>
  <si>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</si>
  <si>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</si>
  <si>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</si>
  <si>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</si>
  <si>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</si>
  <si>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</si>
  <si>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</si>
  <si>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</si>
  <si>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</si>
  <si>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</si>
  <si>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</si>
  <si>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</si>
  <si>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</si>
  <si>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</si>
  <si>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</si>
  <si>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</si>
  <si>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</si>
  <si>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</si>
  <si>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</si>
  <si>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</si>
  <si>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</si>
  <si>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</si>
  <si>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</si>
  <si>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</si>
  <si>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</si>
  <si>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</si>
  <si>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</si>
  <si>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</si>
  <si>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</si>
  <si>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</si>
  <si>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</si>
  <si>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</si>
  <si>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</si>
  <si>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</si>
  <si>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</si>
  <si>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</si>
  <si>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</si>
  <si>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</si>
  <si>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</si>
  <si>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</si>
  <si>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</si>
  <si>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</si>
  <si>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</si>
  <si>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</si>
  <si>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</si>
  <si>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</si>
  <si>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</si>
  <si>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</si>
  <si>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</si>
  <si>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</si>
  <si>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</si>
  <si>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</si>
  <si>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</si>
  <si>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</si>
  <si>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</si>
  <si>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</si>
  <si>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</si>
  <si>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</si>
  <si>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</si>
  <si>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</si>
  <si>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</si>
  <si>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</si>
  <si>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</si>
  <si>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</si>
  <si>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</si>
  <si>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</si>
  <si>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</si>
  <si>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</si>
  <si>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</si>
  <si>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</si>
  <si>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</si>
  <si>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</si>
  <si>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</si>
  <si>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</si>
  <si>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</si>
  <si>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</si>
  <si>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</si>
  <si>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</si>
  <si>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</si>
  <si>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</si>
  <si>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</si>
  <si>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</si>
  <si>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</si>
  <si>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</si>
  <si>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</si>
  <si>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</si>
  <si>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</si>
  <si>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</si>
  <si>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</si>
  <si>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</si>
  <si>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</si>
  <si>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</si>
  <si>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</si>
  <si>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</si>
  <si>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</si>
  <si>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</si>
  <si>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</si>
  <si>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</si>
  <si>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</si>
  <si>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</si>
  <si>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</si>
  <si>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</si>
  <si>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</si>
  <si>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</si>
  <si>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</si>
  <si>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</si>
  <si>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</si>
  <si>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</si>
  <si>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</si>
  <si>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</si>
  <si>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</si>
  <si>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</si>
  <si>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</si>
  <si>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</si>
  <si>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</si>
  <si>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</si>
  <si>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</si>
  <si>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</si>
  <si>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</si>
  <si>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</si>
  <si>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</si>
  <si>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</si>
  <si>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</si>
  <si>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</si>
  <si>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</si>
  <si>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</si>
  <si>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</si>
  <si>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</si>
  <si>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</si>
  <si>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</si>
  <si>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</si>
  <si>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</si>
  <si>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</si>
  <si>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</si>
  <si>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</si>
  <si>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</si>
  <si>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</si>
  <si>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</si>
  <si>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</si>
  <si>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</si>
  <si>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</si>
  <si>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</si>
  <si>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</si>
  <si>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</si>
  <si>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</si>
  <si>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</si>
  <si>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</si>
  <si>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</si>
  <si>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</si>
  <si>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</si>
  <si>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</si>
  <si>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</si>
  <si>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</si>
  <si>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</si>
  <si>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</si>
  <si>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</si>
  <si>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</si>
  <si>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</si>
  <si>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</si>
  <si>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</si>
  <si>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</si>
  <si>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</si>
  <si>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</si>
  <si>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</si>
  <si>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</si>
  <si>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</si>
  <si>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</si>
  <si>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</si>
  <si>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</si>
  <si>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</si>
  <si>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</si>
  <si>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</si>
  <si>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</si>
  <si>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</si>
  <si>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</si>
  <si>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</si>
  <si>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</si>
  <si>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</si>
  <si>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</si>
  <si>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</si>
  <si>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</si>
  <si>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</si>
  <si>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</si>
  <si>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</si>
  <si>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</si>
  <si>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</si>
  <si>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</si>
  <si>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</si>
  <si>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</si>
  <si>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</si>
  <si>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</si>
  <si>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</si>
  <si>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</si>
  <si>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</si>
  <si>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</si>
  <si>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</si>
  <si>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</si>
  <si>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</si>
  <si>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</si>
  <si>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</si>
  <si>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</si>
  <si>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</si>
  <si>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</si>
  <si>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</si>
  <si>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</si>
  <si>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</si>
  <si>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</si>
  <si>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</si>
  <si>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</si>
  <si>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</si>
  <si>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</si>
  <si>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</si>
  <si>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</si>
  <si>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</si>
  <si>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</si>
  <si>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</si>
  <si>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</si>
  <si>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</si>
  <si>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</si>
  <si>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</si>
  <si>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</si>
  <si>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</si>
  <si>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</si>
  <si>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</si>
  <si>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</si>
  <si>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</si>
  <si>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</si>
  <si>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</si>
  <si>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</si>
  <si>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</si>
  <si>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</si>
  <si>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</si>
  <si>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</si>
  <si>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</si>
  <si>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</si>
  <si>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</si>
  <si>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</si>
  <si>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</si>
  <si>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</si>
  <si>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</si>
  <si>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</si>
  <si>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</si>
  <si>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</si>
  <si>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</si>
  <si>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</si>
  <si>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</si>
  <si>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</si>
  <si>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</si>
  <si>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</si>
  <si>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</si>
  <si>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</si>
  <si>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</si>
  <si>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</si>
  <si>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</si>
  <si>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</si>
  <si>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</si>
  <si>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</si>
  <si>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</si>
  <si>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</si>
  <si>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</si>
  <si>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</si>
  <si>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</si>
  <si>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</si>
  <si>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</si>
  <si>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</si>
  <si>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</si>
  <si>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</si>
  <si>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</si>
  <si>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</si>
  <si>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</si>
  <si>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</si>
  <si>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</si>
  <si>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</si>
  <si>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</si>
  <si>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</si>
  <si>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</si>
  <si>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</si>
  <si>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</si>
  <si>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</si>
  <si>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</si>
  <si>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</si>
  <si>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</si>
  <si>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</si>
  <si>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</si>
  <si>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</si>
  <si>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</si>
  <si>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</si>
  <si>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</si>
  <si>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</si>
  <si>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</si>
  <si>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</si>
  <si>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</si>
  <si>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</si>
  <si>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</si>
  <si>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</si>
  <si>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</si>
  <si>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</si>
  <si>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</si>
  <si>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</si>
  <si>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</si>
  <si>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</si>
  <si>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</si>
  <si>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</si>
  <si>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</si>
  <si>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</si>
  <si>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</si>
  <si>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</si>
  <si>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</si>
  <si>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</si>
  <si>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</si>
  <si>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</si>
  <si>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</si>
  <si>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</si>
  <si>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</si>
  <si>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</si>
  <si>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</si>
  <si>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</si>
  <si>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</si>
  <si>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</si>
  <si>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</si>
  <si>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</si>
  <si>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</si>
  <si>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</si>
  <si>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</si>
  <si>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</si>
  <si>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</si>
  <si>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</si>
  <si>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</si>
  <si>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</si>
  <si>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</si>
  <si>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</si>
  <si>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</si>
  <si>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</si>
  <si>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</si>
  <si>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</si>
  <si>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</si>
  <si>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</si>
  <si>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</si>
  <si>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</si>
  <si>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</si>
  <si>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</si>
  <si>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</si>
  <si>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</si>
  <si>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</si>
  <si>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</si>
  <si>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</si>
  <si>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</si>
  <si>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</si>
  <si>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</si>
  <si>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</si>
  <si>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</si>
  <si>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</si>
  <si>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</si>
  <si>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</si>
  <si>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</si>
  <si>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</si>
  <si>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</si>
  <si>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</si>
  <si>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</si>
  <si>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</si>
  <si>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</si>
  <si>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</si>
  <si>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</si>
  <si>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</si>
  <si>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</si>
  <si>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</si>
  <si>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</si>
  <si>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</si>
  <si>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</si>
  <si>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</si>
  <si>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</si>
  <si>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</si>
  <si>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</si>
  <si>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</si>
  <si>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</si>
  <si>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</si>
  <si>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</si>
  <si>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</si>
  <si>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</si>
  <si>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</si>
  <si>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</si>
  <si>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</si>
  <si>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</si>
  <si>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</si>
  <si>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</si>
  <si>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</si>
  <si>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</si>
  <si>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</si>
  <si>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</si>
  <si>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</si>
  <si>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</si>
  <si>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</si>
  <si>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</si>
  <si>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</si>
  <si>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</si>
  <si>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</si>
  <si>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</si>
  <si>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</si>
  <si>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</si>
  <si>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</si>
  <si>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</si>
  <si>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</si>
  <si>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</si>
  <si>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</si>
  <si>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</si>
  <si>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</si>
  <si>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</si>
  <si>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</si>
  <si>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</si>
  <si>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</si>
  <si>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</si>
  <si>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</si>
  <si>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</si>
  <si>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</si>
  <si>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</si>
  <si>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</si>
  <si>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</si>
  <si>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</si>
  <si>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</si>
  <si>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</si>
  <si>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</si>
  <si>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</si>
  <si>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</si>
  <si>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</si>
  <si>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</si>
  <si>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</si>
  <si>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</si>
  <si>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</si>
  <si>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</si>
  <si>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</si>
  <si>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</si>
  <si>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</si>
  <si>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</si>
  <si>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</si>
  <si>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</si>
  <si>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</si>
  <si>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</si>
  <si>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</si>
  <si>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</si>
  <si>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</si>
  <si>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</si>
  <si>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</si>
  <si>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</si>
  <si>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</si>
  <si>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</si>
  <si>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</si>
  <si>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</si>
  <si>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</si>
  <si>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</si>
  <si>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</si>
  <si>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</si>
  <si>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</si>
  <si>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</si>
  <si>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</si>
  <si>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</si>
  <si>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</si>
  <si>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</si>
  <si>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</si>
  <si>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</si>
  <si>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</si>
  <si>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</si>
  <si>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</si>
  <si>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</si>
  <si>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</si>
  <si>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</si>
  <si>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</si>
  <si>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</si>
  <si>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</si>
  <si>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</si>
  <si>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</si>
  <si>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</si>
  <si>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</si>
  <si>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</si>
  <si>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</si>
  <si>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</si>
  <si>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</si>
  <si>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</si>
  <si>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</si>
  <si>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</si>
  <si>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</si>
  <si>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</si>
  <si>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</si>
  <si>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</si>
  <si>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</si>
  <si>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</si>
  <si>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</si>
  <si>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</si>
  <si>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</si>
  <si>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</si>
  <si>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</si>
  <si>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</si>
  <si>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</si>
  <si>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</si>
  <si>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</si>
  <si>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</si>
  <si>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</si>
  <si>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</si>
  <si>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</si>
  <si>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</si>
  <si>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</si>
  <si>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</si>
  <si>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</si>
  <si>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</si>
  <si>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</si>
  <si>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</si>
  <si>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</si>
  <si>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</si>
  <si>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</si>
  <si>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</si>
  <si>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</si>
  <si>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</si>
  <si>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</si>
  <si>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</si>
  <si>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</si>
  <si>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</si>
  <si>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</si>
  <si>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</si>
  <si>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</si>
  <si>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</si>
  <si>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</si>
  <si>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</si>
  <si>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</si>
  <si>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</si>
  <si>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</si>
  <si>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</si>
  <si>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</si>
  <si>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</si>
  <si>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</si>
  <si>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</si>
  <si>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</si>
  <si>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</si>
  <si>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</si>
  <si>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</si>
  <si>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</si>
  <si>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</si>
  <si>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</si>
  <si>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</si>
  <si>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</si>
  <si>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</si>
  <si>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</si>
  <si>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</si>
  <si>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</si>
  <si>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</si>
  <si>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</si>
  <si>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</si>
  <si>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</si>
  <si>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</si>
  <si>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</si>
  <si>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</si>
  <si>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</si>
  <si>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</si>
  <si>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</si>
  <si>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</si>
  <si>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</si>
  <si>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</si>
  <si>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</si>
  <si>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</si>
  <si>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</si>
  <si>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</si>
  <si>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</si>
  <si>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</si>
  <si>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</si>
  <si>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</si>
  <si>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</si>
  <si>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</si>
  <si>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</si>
  <si>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</si>
  <si>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</si>
  <si>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</si>
  <si>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</si>
  <si>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</si>
  <si>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</si>
  <si>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</si>
  <si>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</si>
  <si>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</si>
  <si>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</si>
  <si>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</si>
  <si>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</si>
  <si>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</si>
  <si>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</si>
  <si>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</si>
  <si>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</si>
  <si>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</si>
  <si>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</si>
  <si>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</si>
  <si>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</si>
  <si>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</si>
  <si>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</si>
  <si>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</si>
  <si>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</si>
  <si>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</si>
  <si>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</si>
  <si>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</si>
  <si>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</si>
  <si>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</si>
  <si>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</si>
  <si>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</si>
  <si>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</si>
  <si>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</si>
  <si>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</si>
  <si>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</si>
  <si>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</si>
  <si>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</si>
  <si>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</si>
  <si>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</si>
  <si>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</si>
  <si>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</si>
  <si>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</si>
  <si>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</si>
  <si>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</si>
  <si>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</si>
  <si>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</si>
  <si>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</si>
  <si>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</si>
  <si>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</si>
  <si>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</si>
  <si>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</si>
  <si>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</si>
  <si>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</si>
  <si>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</si>
  <si>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</si>
  <si>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</si>
  <si>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</si>
  <si>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</si>
  <si>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</si>
  <si>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</si>
  <si>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</si>
  <si>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</si>
  <si>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</si>
  <si>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</si>
  <si>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</si>
  <si>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</si>
  <si>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</si>
  <si>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</si>
  <si>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</si>
  <si>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</si>
  <si>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</si>
  <si>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</si>
  <si>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</si>
  <si>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</si>
  <si>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</si>
  <si>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</si>
  <si>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</si>
  <si>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</si>
  <si>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</si>
  <si>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</si>
  <si>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</si>
  <si>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</si>
  <si>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</si>
  <si>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</si>
  <si>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</si>
  <si>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</si>
  <si>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</si>
  <si>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</si>
  <si>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</si>
  <si>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</si>
  <si>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</si>
  <si>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</si>
  <si>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</si>
  <si>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</si>
  <si>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</si>
  <si>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</si>
  <si>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</si>
  <si>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</si>
  <si>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</si>
  <si>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</si>
  <si>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</si>
  <si>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</si>
  <si>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</si>
  <si>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</si>
  <si>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</si>
  <si>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</si>
  <si>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</si>
  <si>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</si>
  <si>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</si>
  <si>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</si>
  <si>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</si>
  <si>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</si>
  <si>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</si>
  <si>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</si>
  <si>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</si>
  <si>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</si>
  <si>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</si>
  <si>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</si>
  <si>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</si>
  <si>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</si>
  <si>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</si>
  <si>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</si>
  <si>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</si>
  <si>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</si>
  <si>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</si>
  <si>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</si>
  <si>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</si>
  <si>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</si>
  <si>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</si>
  <si>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</si>
  <si>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</si>
  <si>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</si>
  <si>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</si>
  <si>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</si>
  <si>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</si>
  <si>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</si>
  <si>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</si>
  <si>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</si>
  <si>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</si>
  <si>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</si>
  <si>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</si>
  <si>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</si>
  <si>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</si>
  <si>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</si>
  <si>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</si>
  <si>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</si>
  <si>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</si>
  <si>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</si>
  <si>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</si>
  <si>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</si>
  <si>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</si>
  <si>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</si>
  <si>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</si>
  <si>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</si>
  <si>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</si>
  <si>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</si>
  <si>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</si>
  <si>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</si>
  <si>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</si>
  <si>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</si>
  <si>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</si>
  <si>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</si>
  <si>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</si>
  <si>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</si>
  <si>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</si>
  <si>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</si>
  <si>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</si>
  <si>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</si>
  <si>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</si>
  <si>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</si>
  <si>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</si>
  <si>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</si>
  <si>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</si>
  <si>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</si>
  <si>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</si>
  <si>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</si>
  <si>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</si>
  <si>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</si>
  <si>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</si>
  <si>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</si>
  <si>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</si>
  <si>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</si>
  <si>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</si>
  <si>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</si>
  <si>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</si>
  <si>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</si>
  <si>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</si>
  <si>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</si>
  <si>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</si>
  <si>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</si>
  <si>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</si>
  <si>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</si>
  <si>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</si>
  <si>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</si>
  <si>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</si>
  <si>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</si>
  <si>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</si>
  <si>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</si>
  <si>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</si>
  <si>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</si>
  <si>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</si>
  <si>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</si>
  <si>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</si>
  <si>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</si>
  <si>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</si>
  <si>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</si>
  <si>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</si>
  <si>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</si>
  <si>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</si>
  <si>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</si>
  <si>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</si>
  <si>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</si>
  <si>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</si>
  <si>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</si>
  <si>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</si>
  <si>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</si>
  <si>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</si>
  <si>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</si>
  <si>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</si>
  <si>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</si>
  <si>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</si>
  <si>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</si>
  <si>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</si>
  <si>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</si>
  <si>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</si>
  <si>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</si>
  <si>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</si>
  <si>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</si>
  <si>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</si>
  <si>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</si>
  <si>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</si>
  <si>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</si>
  <si>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</si>
  <si>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</si>
  <si>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</si>
  <si>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</si>
  <si>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</si>
  <si>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</si>
  <si>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</si>
  <si>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</si>
  <si>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</si>
  <si>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</si>
  <si>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</si>
  <si>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</si>
  <si>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</si>
  <si>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</si>
  <si>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</si>
  <si>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</si>
  <si>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</si>
  <si>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</si>
  <si>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</si>
  <si>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</si>
  <si>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</si>
  <si>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</si>
  <si>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</si>
  <si>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</si>
  <si>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</si>
  <si>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</si>
  <si>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</si>
  <si>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</si>
  <si>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</si>
  <si>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</si>
  <si>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</si>
  <si>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</si>
  <si>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</si>
  <si>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</si>
  <si>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</si>
  <si>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</si>
  <si>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</si>
  <si>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</si>
  <si>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</si>
  <si>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</si>
  <si>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</si>
  <si>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</si>
  <si>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</si>
  <si>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</si>
  <si>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</si>
  <si>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</si>
  <si>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</si>
  <si>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</si>
  <si>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</si>
  <si>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</si>
  <si>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</si>
  <si>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</si>
  <si>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</si>
  <si>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</si>
  <si>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</si>
  <si>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</si>
  <si>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</si>
  <si>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</si>
  <si>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</si>
  <si>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</si>
  <si>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</si>
  <si>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</si>
  <si>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</si>
  <si>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</si>
  <si>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</si>
  <si>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</si>
  <si>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</si>
  <si>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</si>
  <si>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</si>
  <si>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</si>
  <si>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</si>
  <si>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</si>
  <si>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</si>
  <si>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</si>
  <si>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</si>
  <si>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</si>
  <si>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</si>
  <si>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</si>
  <si>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</si>
  <si>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</si>
  <si>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</si>
  <si>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</si>
  <si>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</si>
  <si>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</si>
  <si>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</si>
  <si>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</si>
  <si>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</si>
  <si>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</si>
  <si>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</si>
  <si>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</si>
  <si>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</si>
  <si>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</si>
  <si>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</si>
  <si>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</si>
  <si>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</si>
  <si>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</si>
  <si>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</si>
  <si>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</si>
  <si>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</si>
  <si>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</si>
  <si>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</si>
  <si>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</si>
  <si>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</si>
  <si>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</si>
  <si>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</si>
  <si>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</si>
  <si>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</si>
  <si>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</si>
  <si>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</si>
  <si>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</si>
  <si>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</si>
  <si>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</si>
  <si>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</si>
  <si>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</si>
  <si>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</si>
  <si>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</si>
  <si>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</si>
  <si>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</si>
  <si>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</si>
  <si>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</si>
  <si>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</si>
  <si>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</si>
  <si>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</si>
  <si>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</si>
  <si>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</si>
  <si>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</si>
  <si>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</si>
  <si>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</si>
  <si>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</si>
  <si>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</si>
  <si>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</si>
  <si>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</si>
  <si>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</si>
  <si>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</si>
  <si>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</si>
  <si>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</si>
  <si>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</si>
  <si>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</si>
  <si>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</si>
  <si>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</si>
  <si>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</si>
  <si>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</si>
  <si>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</si>
  <si>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</si>
  <si>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</si>
  <si>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</si>
  <si>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</si>
  <si>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</si>
  <si>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</si>
  <si>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</si>
  <si>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</si>
  <si>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</si>
  <si>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</si>
  <si>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</si>
  <si>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</si>
  <si>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</si>
  <si>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</si>
  <si>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</si>
  <si>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</si>
  <si>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</si>
  <si>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</si>
  <si>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</si>
  <si>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</si>
  <si>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</si>
  <si>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</si>
  <si>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</si>
  <si>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</si>
  <si>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</si>
  <si>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</si>
  <si>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</si>
  <si>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</si>
  <si>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</si>
  <si>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</si>
  <si>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</si>
  <si>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</si>
  <si>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</si>
  <si>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</si>
  <si>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</si>
  <si>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</si>
  <si>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</si>
  <si>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</si>
  <si>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</si>
  <si>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</si>
  <si>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</si>
  <si>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</si>
  <si>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</si>
  <si>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</si>
  <si>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</si>
  <si>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</si>
  <si>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</si>
  <si>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</si>
  <si>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</si>
  <si>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</si>
  <si>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</si>
  <si>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</si>
  <si>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</si>
  <si>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</si>
  <si>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</si>
  <si>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</si>
  <si>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</si>
  <si>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</si>
  <si>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</si>
  <si>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</si>
  <si>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</si>
  <si>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</si>
  <si>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</si>
  <si>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</si>
  <si>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</si>
  <si>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</si>
  <si>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</si>
  <si>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</si>
  <si>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</si>
  <si>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</si>
  <si>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</si>
  <si>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</si>
  <si>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</si>
  <si>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</si>
  <si>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</si>
  <si>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</si>
  <si>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</si>
  <si>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</si>
  <si>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</si>
  <si>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</si>
  <si>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</si>
  <si>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</si>
  <si>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</si>
  <si>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</si>
  <si>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</si>
  <si>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</si>
  <si>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</si>
  <si>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</si>
  <si>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</si>
  <si>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</si>
  <si>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</si>
  <si>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</si>
  <si>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</si>
  <si>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</si>
  <si>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</si>
  <si>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</si>
  <si>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</si>
  <si>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</si>
  <si>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</si>
  <si>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</si>
  <si>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</si>
  <si>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</si>
  <si>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</si>
  <si>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</si>
  <si>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</si>
  <si>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</si>
  <si>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</si>
  <si>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</si>
  <si>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</si>
  <si>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</si>
  <si>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</si>
  <si>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</si>
  <si>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</si>
  <si>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</si>
  <si>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</si>
  <si>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</si>
  <si>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</si>
  <si>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</si>
  <si>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</si>
  <si>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</si>
  <si>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</si>
  <si>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</si>
  <si>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</si>
  <si>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</si>
  <si>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</si>
  <si>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</si>
  <si>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</si>
  <si>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</si>
  <si>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</si>
  <si>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</si>
  <si>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</si>
  <si>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</si>
  <si>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</si>
  <si>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</si>
  <si>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</si>
  <si>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</si>
  <si>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</si>
  <si>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</si>
  <si>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</si>
  <si>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</si>
  <si>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</si>
  <si>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</si>
  <si>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</si>
  <si>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</si>
  <si>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</si>
  <si>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</si>
  <si>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</si>
  <si>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</si>
  <si>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</si>
  <si>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</si>
  <si>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</si>
  <si>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</si>
  <si>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</si>
  <si>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</si>
  <si>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</si>
  <si>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</si>
  <si>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</si>
  <si>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</si>
  <si>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</si>
  <si>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</si>
  <si>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</si>
  <si>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</si>
  <si>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</si>
  <si>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</si>
  <si>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</si>
  <si>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</si>
  <si>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</si>
  <si>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</si>
  <si>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</si>
  <si>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</si>
  <si>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</si>
  <si>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</si>
  <si>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</si>
  <si>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</si>
  <si>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</si>
  <si>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</si>
  <si>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</si>
  <si>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</si>
  <si>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</si>
  <si>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</si>
  <si>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</si>
  <si>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</si>
  <si>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</si>
  <si>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</si>
  <si>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</si>
  <si>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</si>
  <si>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</si>
  <si>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</si>
  <si>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</si>
  <si>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</si>
  <si>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</si>
  <si>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</si>
  <si>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</si>
  <si>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</si>
  <si>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</si>
  <si>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</si>
  <si>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</si>
  <si>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</si>
  <si>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</si>
  <si>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</si>
  <si>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</si>
  <si>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</si>
  <si>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</si>
  <si>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</si>
  <si>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</si>
  <si>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</si>
  <si>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</si>
  <si>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</si>
  <si>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</si>
  <si>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</si>
  <si>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</si>
  <si>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</si>
  <si>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</si>
  <si>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</si>
  <si>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</si>
  <si>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</si>
  <si>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</si>
  <si>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</si>
  <si>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</si>
  <si>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</si>
  <si>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</si>
  <si>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</si>
  <si>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</si>
  <si>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</si>
  <si>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</si>
  <si>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</si>
  <si>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</si>
  <si>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</si>
  <si>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</si>
  <si>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</si>
  <si>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</si>
  <si>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</si>
  <si>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</si>
  <si>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</si>
  <si>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</si>
  <si>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</si>
  <si>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</si>
  <si>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</si>
  <si>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</si>
  <si>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</si>
  <si>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</si>
  <si>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</si>
  <si>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</si>
  <si>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</si>
  <si>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</si>
  <si>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</si>
  <si>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</si>
  <si>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</si>
  <si>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</si>
  <si>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</si>
  <si>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</si>
  <si>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</si>
  <si>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</si>
  <si>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</si>
  <si>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</si>
  <si>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</si>
  <si>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</si>
  <si>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</si>
  <si>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</si>
  <si>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</si>
  <si>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</si>
  <si>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</si>
  <si>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</si>
  <si>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</si>
  <si>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</si>
  <si>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</si>
  <si>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</si>
  <si>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</si>
  <si>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</si>
  <si>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</si>
  <si>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</si>
  <si>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</si>
  <si>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</si>
  <si>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</si>
  <si>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</si>
  <si>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</si>
  <si>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</si>
  <si>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</si>
  <si>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</si>
  <si>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</si>
  <si>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</si>
  <si>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</si>
  <si>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</si>
  <si>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</si>
  <si>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</si>
  <si>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</si>
  <si>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</si>
  <si>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</si>
  <si>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</si>
  <si>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</si>
  <si>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</si>
  <si>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</si>
  <si>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</si>
  <si>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</si>
  <si>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</si>
  <si>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</si>
  <si>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</si>
  <si>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</si>
  <si>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</si>
  <si>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</si>
  <si>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</si>
  <si>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</si>
  <si>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</si>
  <si>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</si>
  <si>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</si>
  <si>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</si>
  <si>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</si>
  <si>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</si>
  <si>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</si>
  <si>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</si>
  <si>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</si>
  <si>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</si>
  <si>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</si>
  <si>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</si>
  <si>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</si>
  <si>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</si>
  <si>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</si>
  <si>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</si>
  <si>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</si>
  <si>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</si>
  <si>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</si>
  <si>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</si>
  <si>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</si>
  <si>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</si>
  <si>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</si>
  <si>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</si>
  <si>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</si>
  <si>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</si>
  <si>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</si>
  <si>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</si>
  <si>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</si>
  <si>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</si>
  <si>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</si>
  <si>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</si>
  <si>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</si>
  <si>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</si>
  <si>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</si>
  <si>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</si>
  <si>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</si>
  <si>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</si>
  <si>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</si>
  <si>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</si>
  <si>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</si>
  <si>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</si>
  <si>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</si>
  <si>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</si>
  <si>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</si>
  <si>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</si>
  <si>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</si>
  <si>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</si>
  <si>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</si>
  <si>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</si>
  <si>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</si>
  <si>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</si>
  <si>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</si>
  <si>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</si>
  <si>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</si>
  <si>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</si>
  <si>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</si>
  <si>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</si>
  <si>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</si>
  <si>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</si>
  <si>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</si>
  <si>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</si>
  <si>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</si>
  <si>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</si>
  <si>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</si>
  <si>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</si>
  <si>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</si>
  <si>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</si>
  <si>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</si>
  <si>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</si>
  <si>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</si>
  <si>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</si>
  <si>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</si>
  <si>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</si>
  <si>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</si>
  <si>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</si>
  <si>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</si>
  <si>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</si>
  <si>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</si>
  <si>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</si>
  <si>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</si>
  <si>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</si>
  <si>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</si>
  <si>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</si>
  <si>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</si>
  <si>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</si>
  <si>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</si>
  <si>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</si>
  <si>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</si>
  <si>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</si>
  <si>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</si>
  <si>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</si>
  <si>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</si>
  <si>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</si>
  <si>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</si>
  <si>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</si>
  <si>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</si>
  <si>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</si>
  <si>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</si>
  <si>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</si>
  <si>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</si>
  <si>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</si>
  <si>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</si>
  <si>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</si>
  <si>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</si>
  <si>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</si>
  <si>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</si>
  <si>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</si>
  <si>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</si>
  <si>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</si>
  <si>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</si>
  <si>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</si>
  <si>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</si>
  <si>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</si>
  <si>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</si>
  <si>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</si>
  <si>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</si>
  <si>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</si>
  <si>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</si>
  <si>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</si>
  <si>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</si>
  <si>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</si>
  <si>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</si>
  <si>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</si>
  <si>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</si>
  <si>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</si>
  <si>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</si>
  <si>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</si>
  <si>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</si>
  <si>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</si>
  <si>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</si>
  <si>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</si>
  <si>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</si>
  <si>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</si>
  <si>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</si>
  <si>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</si>
  <si>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</si>
  <si>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</si>
  <si>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</si>
  <si>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</si>
  <si>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</si>
  <si>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</si>
  <si>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</si>
  <si>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</si>
  <si>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</si>
  <si>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</si>
  <si>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</si>
  <si>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</si>
  <si>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</si>
  <si>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</si>
  <si>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</si>
  <si>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</si>
  <si>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</si>
  <si>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</si>
  <si>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</si>
  <si>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</si>
  <si>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</si>
  <si>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</si>
  <si>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</si>
  <si>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</si>
  <si>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</si>
  <si>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</si>
  <si>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</si>
  <si>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</si>
  <si>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</si>
  <si>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</si>
  <si>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</si>
  <si>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</si>
  <si>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</si>
  <si>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</si>
  <si>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</si>
  <si>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</si>
  <si>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</si>
  <si>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</si>
  <si>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</si>
  <si>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</si>
  <si>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</si>
  <si>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</si>
  <si>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</si>
  <si>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</si>
  <si>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</si>
  <si>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</si>
  <si>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</si>
  <si>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</si>
  <si>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</si>
  <si>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</si>
  <si>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</si>
  <si>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</si>
  <si>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</si>
  <si>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</si>
  <si>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</si>
  <si>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</si>
  <si>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</si>
  <si>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</si>
  <si>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</si>
  <si>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</si>
  <si>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</si>
  <si>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</si>
  <si>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</si>
  <si>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</si>
  <si>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</si>
  <si>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</si>
  <si>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</si>
  <si>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</si>
  <si>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</si>
  <si>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</si>
  <si>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</si>
  <si>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</si>
  <si>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</si>
  <si>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</si>
  <si>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</si>
  <si>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</si>
  <si>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</si>
  <si>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</si>
  <si>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</si>
  <si>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</si>
  <si>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</si>
  <si>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</si>
  <si>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</si>
  <si>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</si>
  <si>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</si>
  <si>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</si>
  <si>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</si>
  <si>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</si>
  <si>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</si>
  <si>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</si>
  <si>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</si>
  <si>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</si>
  <si>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</si>
  <si>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</si>
  <si>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</si>
  <si>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</si>
  <si>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</si>
  <si>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</si>
  <si>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</si>
  <si>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</si>
  <si>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</si>
  <si>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</si>
  <si>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</si>
  <si>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</si>
  <si>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</si>
  <si>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</si>
  <si>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</si>
  <si>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</si>
  <si>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</si>
  <si>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</si>
  <si>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</si>
  <si>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</si>
  <si>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</si>
  <si>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</si>
  <si>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</si>
  <si>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</si>
  <si>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</si>
  <si>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</si>
  <si>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</si>
  <si>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</si>
  <si>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</si>
  <si>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</si>
  <si>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</si>
  <si>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</si>
  <si>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</si>
  <si>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</si>
  <si>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</si>
  <si>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</si>
  <si>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</si>
  <si>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</si>
  <si>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</si>
  <si>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</si>
  <si>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</si>
  <si>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</si>
  <si>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</si>
  <si>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</si>
  <si>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</si>
  <si>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</si>
  <si>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</si>
  <si>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</si>
  <si>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</si>
  <si>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</si>
  <si>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</si>
  <si>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</si>
  <si>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</si>
  <si>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</si>
  <si>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</si>
  <si>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</si>
  <si>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</si>
  <si>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</si>
  <si>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</si>
  <si>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</si>
  <si>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</si>
  <si>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</si>
  <si>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</si>
  <si>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</si>
  <si>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</si>
  <si>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</si>
  <si>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</si>
  <si>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</si>
  <si>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</si>
  <si>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</si>
  <si>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</si>
  <si>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</si>
  <si>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</si>
  <si>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</si>
  <si>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</si>
  <si>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</si>
  <si>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</si>
  <si>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</si>
  <si>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</si>
  <si>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</si>
  <si>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</si>
  <si>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</si>
  <si>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</si>
  <si>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</si>
  <si>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</si>
  <si>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</si>
  <si>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</si>
  <si>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</si>
  <si>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</si>
  <si>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</si>
  <si>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</si>
  <si>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</si>
  <si>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</si>
  <si>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</si>
  <si>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</si>
  <si>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</si>
  <si>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</si>
  <si>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</si>
  <si>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</si>
  <si>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</si>
  <si>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</si>
  <si>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</si>
  <si>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</si>
  <si>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</si>
  <si>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</si>
  <si>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</si>
  <si>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</si>
  <si>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</si>
  <si>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</si>
  <si>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</si>
  <si>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</si>
  <si>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</si>
  <si>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</si>
  <si>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</si>
  <si>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</si>
  <si>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</si>
  <si>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</si>
  <si>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</si>
  <si>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</si>
  <si>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</si>
  <si>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</si>
  <si>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</si>
  <si>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</si>
  <si>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</si>
  <si>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</si>
  <si>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</si>
  <si>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</si>
  <si>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</si>
  <si>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</si>
  <si>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</si>
  <si>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</si>
  <si>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</si>
  <si>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</si>
  <si>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</si>
  <si>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</si>
  <si>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</si>
  <si>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</si>
  <si>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</si>
  <si>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</si>
  <si>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</si>
  <si>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</si>
  <si>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</si>
  <si>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</si>
  <si>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</si>
  <si>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</si>
  <si>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</si>
  <si>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</si>
  <si>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</si>
  <si>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</si>
  <si>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</si>
  <si>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</si>
  <si>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</si>
  <si>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</si>
  <si>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</si>
  <si>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</si>
  <si>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</si>
  <si>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</si>
  <si>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</si>
  <si>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</si>
  <si>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</si>
  <si>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</si>
  <si>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</si>
  <si>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</si>
  <si>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</si>
  <si>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</si>
  <si>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</si>
  <si>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</si>
  <si>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</si>
  <si>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</si>
  <si>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</si>
  <si>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</si>
  <si>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</si>
  <si>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</si>
  <si>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</si>
  <si>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</si>
  <si>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</si>
  <si>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</si>
  <si>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</si>
  <si>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</si>
  <si>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</si>
  <si>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</si>
  <si>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</si>
  <si>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</si>
  <si>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</si>
  <si>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</si>
  <si>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</si>
  <si>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</si>
  <si>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</si>
  <si>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</si>
  <si>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</si>
  <si>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</si>
  <si>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</si>
  <si>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</si>
  <si>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</si>
  <si>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</si>
  <si>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</si>
  <si>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</si>
  <si>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</si>
  <si>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</si>
  <si>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</si>
  <si>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</si>
  <si>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</si>
  <si>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</si>
  <si>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</si>
  <si>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</si>
  <si>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</si>
  <si>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</si>
  <si>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</si>
  <si>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</si>
  <si>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</si>
  <si>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</si>
  <si>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</si>
  <si>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</si>
  <si>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</si>
  <si>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</si>
  <si>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</si>
  <si>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</si>
  <si>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</si>
  <si>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</si>
  <si>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</si>
  <si>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</si>
  <si>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</si>
  <si>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</si>
  <si>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</si>
  <si>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</si>
  <si>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</si>
  <si>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</si>
  <si>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</si>
  <si>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</si>
  <si>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</si>
  <si>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</si>
  <si>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</si>
  <si>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</si>
  <si>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</si>
  <si>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</si>
  <si>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</si>
  <si>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</si>
  <si>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</si>
  <si>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</si>
  <si>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</si>
  <si>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</si>
  <si>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</si>
  <si>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</si>
  <si>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</si>
  <si>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</si>
  <si>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</si>
  <si>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</si>
  <si>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</si>
  <si>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</si>
  <si>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</si>
  <si>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</si>
  <si>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</si>
  <si>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</si>
  <si>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</si>
  <si>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</si>
  <si>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</si>
  <si>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</si>
  <si>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</si>
  <si>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</si>
  <si>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</si>
  <si>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</si>
  <si>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</si>
  <si>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</si>
  <si>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</si>
  <si>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</si>
  <si>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</si>
  <si>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</si>
  <si>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</si>
  <si>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</si>
  <si>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</si>
  <si>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</si>
  <si>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</si>
  <si>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</si>
  <si>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</si>
  <si>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</si>
  <si>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</si>
  <si>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</si>
  <si>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</si>
  <si>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</si>
  <si>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</si>
  <si>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</si>
  <si>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</si>
  <si>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</si>
  <si>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</si>
  <si>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</si>
  <si>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</si>
  <si>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</si>
  <si>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</si>
  <si>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</si>
  <si>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</si>
  <si>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</si>
  <si>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</si>
  <si>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</si>
  <si>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</si>
  <si>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</si>
  <si>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</si>
  <si>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</si>
  <si>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</si>
  <si>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</si>
  <si>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</si>
  <si>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</si>
  <si>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</si>
  <si>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</si>
  <si>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</si>
  <si>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</si>
  <si>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</si>
  <si>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</si>
  <si>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</si>
  <si>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</si>
  <si>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</si>
  <si>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</si>
  <si>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</si>
  <si>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</si>
  <si>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</si>
  <si>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</si>
  <si>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</si>
  <si>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</si>
  <si>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</si>
  <si>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</si>
  <si>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</si>
  <si>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</si>
  <si>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</si>
  <si>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</si>
  <si>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</si>
  <si>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</si>
  <si>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</si>
  <si>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</si>
  <si>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</si>
  <si>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</si>
  <si>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</si>
  <si>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</si>
  <si>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</si>
  <si>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</si>
  <si>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</si>
  <si>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</si>
  <si>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</si>
  <si>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</si>
  <si>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</si>
  <si>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</si>
  <si>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</si>
  <si>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</si>
  <si>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</si>
  <si>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</si>
  <si>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</si>
  <si>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</si>
  <si>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</si>
  <si>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</si>
  <si>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</si>
  <si>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</si>
  <si>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</si>
  <si>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</si>
  <si>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</si>
  <si>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</si>
  <si>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</si>
  <si>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</si>
  <si>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</si>
  <si>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</si>
  <si>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</si>
  <si>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</si>
  <si>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</si>
  <si>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</si>
  <si>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</si>
  <si>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</si>
  <si>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</si>
  <si>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</si>
  <si>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</si>
  <si>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</si>
  <si>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</si>
  <si>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</si>
  <si>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</si>
  <si>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</si>
  <si>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</si>
  <si>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</si>
  <si>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</si>
  <si>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</si>
  <si>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</si>
  <si>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</si>
  <si>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</si>
  <si>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</si>
  <si>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</si>
  <si>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</si>
  <si>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</si>
  <si>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</si>
  <si>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</si>
  <si>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</si>
  <si>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</si>
  <si>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</si>
  <si>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</si>
  <si>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</si>
  <si>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</si>
  <si>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</si>
  <si>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</si>
  <si>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</si>
  <si>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</si>
  <si>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</si>
  <si>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</si>
  <si>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</si>
  <si>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</si>
  <si>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</si>
  <si>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</si>
  <si>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</si>
  <si>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</si>
  <si>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</si>
  <si>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</si>
  <si>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</si>
  <si>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</si>
  <si>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</si>
  <si>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</si>
  <si>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</si>
  <si>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</si>
  <si>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</si>
  <si>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</si>
  <si>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</si>
  <si>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</si>
  <si>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</si>
  <si>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</si>
  <si>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</si>
  <si>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</si>
  <si>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</si>
  <si>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</si>
  <si>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</si>
  <si>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</si>
  <si>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</si>
  <si>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</si>
  <si>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</si>
  <si>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</si>
  <si>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</si>
  <si>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</si>
  <si>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</si>
  <si>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</si>
  <si>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</si>
  <si>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</si>
  <si>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</si>
  <si>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</si>
  <si>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</si>
  <si>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</si>
  <si>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</si>
  <si>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</si>
  <si>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</si>
  <si>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</si>
  <si>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</si>
  <si>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</si>
  <si>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</si>
  <si>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</si>
  <si>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</si>
  <si>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</si>
  <si>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</si>
  <si>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</si>
  <si>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</si>
  <si>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</si>
  <si>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</si>
  <si>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</si>
  <si>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</si>
  <si>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</si>
  <si>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</si>
  <si>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</si>
  <si>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</si>
  <si>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</si>
  <si>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</si>
  <si>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</si>
  <si>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</si>
  <si>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</si>
  <si>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</si>
  <si>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</si>
  <si>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</si>
  <si>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</si>
  <si>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</si>
  <si>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</si>
  <si>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</si>
  <si>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</si>
  <si>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</si>
  <si>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</si>
  <si>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</si>
  <si>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</si>
  <si>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</si>
  <si>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</si>
  <si>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</si>
  <si>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</si>
  <si>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</si>
  <si>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</si>
  <si>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</si>
  <si>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</si>
  <si>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</si>
  <si>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</si>
  <si>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</si>
  <si>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</si>
  <si>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</si>
  <si>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</si>
  <si>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</si>
  <si>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</si>
  <si>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</si>
  <si>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</si>
  <si>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</si>
  <si>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</si>
  <si>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</si>
  <si>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</si>
  <si>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</si>
  <si>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</si>
  <si>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</si>
  <si>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</si>
  <si>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</si>
  <si>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</si>
  <si>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</si>
  <si>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</si>
  <si>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</si>
  <si>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</si>
  <si>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</si>
  <si>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</si>
  <si>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</si>
  <si>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</si>
  <si>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</si>
  <si>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</si>
  <si>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</si>
  <si>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</si>
  <si>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</si>
  <si>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</si>
  <si>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</si>
  <si>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</si>
  <si>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</si>
  <si>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</si>
  <si>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</si>
  <si>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</si>
  <si>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</si>
  <si>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</si>
  <si>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</si>
  <si>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</si>
  <si>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</si>
  <si>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</si>
  <si>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</si>
  <si>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</si>
  <si>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</si>
  <si>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</si>
  <si>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</si>
  <si>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</si>
  <si>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</si>
  <si>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</si>
  <si>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</si>
  <si>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</si>
  <si>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</si>
  <si>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</si>
  <si>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</si>
  <si>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</si>
  <si>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</si>
  <si>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</si>
  <si>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</si>
  <si>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</si>
  <si>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</si>
  <si>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</si>
  <si>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</si>
  <si>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</si>
  <si>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</si>
  <si>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</si>
  <si>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</si>
  <si>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</si>
  <si>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</si>
  <si>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</si>
  <si>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</si>
  <si>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</si>
  <si>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</si>
  <si>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</si>
  <si>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</si>
  <si>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</si>
  <si>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</si>
  <si>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</si>
  <si>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</si>
  <si>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</si>
  <si>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</si>
  <si>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</si>
  <si>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</si>
  <si>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</si>
  <si>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</si>
  <si>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</si>
  <si>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</si>
  <si>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</si>
  <si>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</si>
  <si>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</si>
  <si>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</si>
  <si>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</si>
  <si>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</si>
  <si>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</si>
  <si>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</si>
  <si>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</si>
  <si>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</si>
  <si>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</si>
  <si>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</si>
  <si>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</si>
  <si>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</si>
  <si>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</si>
  <si>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</si>
  <si>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</si>
  <si>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</si>
  <si>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</si>
  <si>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</si>
  <si>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</si>
  <si>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</si>
  <si>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</si>
  <si>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</si>
  <si>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</si>
  <si>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</si>
  <si>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</si>
  <si>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</si>
  <si>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</si>
  <si>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</si>
  <si>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</si>
  <si>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</si>
  <si>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</si>
  <si>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</si>
  <si>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</si>
  <si>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</si>
  <si>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</si>
  <si>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</si>
  <si>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</si>
  <si>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</si>
  <si>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</si>
  <si>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</si>
  <si>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</si>
  <si>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</si>
  <si>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</si>
  <si>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</si>
  <si>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</si>
  <si>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</si>
  <si>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</si>
  <si>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</si>
  <si>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</si>
  <si>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</si>
  <si>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</si>
  <si>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</si>
  <si>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</si>
  <si>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</si>
  <si>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</si>
  <si>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</si>
  <si>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</si>
  <si>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</si>
  <si>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</si>
  <si>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</si>
  <si>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</si>
  <si>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</si>
  <si>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</si>
  <si>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</si>
  <si>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</si>
  <si>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</si>
  <si>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</si>
  <si>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</si>
  <si>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</si>
  <si>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</si>
  <si>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</si>
  <si>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</si>
  <si>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</si>
  <si>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</si>
  <si>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</si>
  <si>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</si>
  <si>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</si>
  <si>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</si>
  <si>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</si>
  <si>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</si>
  <si>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</si>
  <si>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</si>
  <si>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</si>
  <si>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</si>
  <si>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</si>
  <si>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</si>
  <si>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</si>
  <si>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</si>
  <si>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</si>
  <si>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</si>
  <si>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</si>
  <si>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</si>
  <si>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</si>
  <si>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</si>
  <si>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</si>
  <si>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</si>
  <si>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</si>
  <si>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</si>
  <si>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</si>
  <si>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</si>
  <si>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</si>
  <si>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</si>
  <si>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</si>
  <si>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</si>
  <si>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</si>
  <si>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</si>
  <si>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</si>
  <si>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</si>
  <si>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</si>
  <si>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</si>
  <si>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</si>
  <si>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</si>
  <si>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</si>
  <si>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</si>
  <si>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</si>
  <si>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</si>
  <si>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</si>
  <si>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</si>
  <si>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</si>
  <si>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</si>
  <si>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</si>
  <si>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</si>
  <si>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</si>
  <si>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</si>
  <si>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</si>
  <si>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</si>
  <si>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</si>
  <si>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</si>
  <si>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</si>
  <si>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</si>
  <si>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</si>
  <si>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</si>
  <si>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</si>
  <si>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</si>
  <si>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</si>
  <si>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</si>
  <si>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</si>
  <si>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</si>
  <si>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</si>
  <si>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</si>
  <si>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</si>
  <si>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</si>
  <si>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</si>
  <si>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</si>
  <si>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</si>
  <si>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</si>
  <si>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</si>
  <si>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</si>
  <si>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</si>
  <si>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</si>
  <si>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</si>
  <si>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</si>
  <si>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</si>
  <si>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</si>
  <si>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</si>
  <si>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</si>
  <si>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</si>
  <si>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</si>
  <si>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</si>
  <si>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</si>
  <si>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</si>
  <si>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</si>
  <si>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</si>
  <si>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</si>
  <si>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</si>
  <si>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</si>
  <si>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</si>
  <si>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</si>
  <si>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</si>
  <si>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</si>
  <si>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</si>
  <si>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</si>
  <si>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</si>
  <si>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</si>
  <si>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</si>
  <si>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</si>
  <si>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</si>
  <si>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</si>
  <si>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</si>
  <si>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</si>
  <si>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</si>
  <si>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</si>
  <si>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</si>
  <si>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</si>
  <si>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</si>
  <si>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</si>
  <si>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</si>
  <si>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</si>
  <si>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</si>
  <si>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</si>
  <si>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</si>
  <si>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</si>
  <si>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</si>
  <si>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</si>
  <si>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</si>
  <si>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</si>
  <si>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</si>
  <si>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</si>
  <si>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</si>
  <si>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</si>
  <si>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</si>
  <si>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</si>
  <si>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</si>
  <si>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</si>
  <si>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</si>
  <si>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</si>
  <si>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</si>
  <si>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</si>
  <si>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</si>
  <si>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</si>
  <si>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</si>
  <si>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</si>
  <si>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</si>
  <si>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</si>
  <si>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</si>
  <si>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</si>
  <si>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</si>
  <si>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</si>
  <si>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</si>
  <si>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</si>
  <si>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</si>
  <si>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</si>
  <si>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</si>
  <si>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</si>
  <si>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</si>
  <si>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</si>
  <si>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</si>
  <si>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</si>
  <si>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</si>
  <si>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</si>
  <si>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</si>
  <si>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</si>
  <si>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</si>
  <si>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</si>
  <si>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</si>
  <si>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</si>
  <si>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</si>
  <si>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</si>
  <si>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</si>
  <si>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</si>
  <si>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</si>
  <si>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</si>
  <si>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</si>
  <si>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</si>
  <si>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</si>
  <si>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</si>
  <si>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</si>
  <si>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</si>
  <si>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</si>
  <si>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</si>
  <si>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</si>
  <si>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</si>
  <si>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</si>
  <si>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</si>
  <si>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</si>
  <si>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</si>
  <si>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</si>
  <si>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</si>
  <si>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</si>
  <si>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</si>
  <si>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</si>
  <si>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</si>
  <si>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</si>
  <si>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</si>
  <si>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</si>
  <si>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</si>
  <si>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</si>
  <si>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</si>
  <si>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</si>
  <si>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</si>
  <si>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</si>
  <si>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</si>
  <si>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</si>
  <si>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</si>
  <si>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</si>
  <si>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</si>
  <si>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</si>
  <si>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</si>
  <si>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</si>
  <si>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</si>
  <si>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</si>
  <si>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</si>
  <si>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</si>
  <si>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</si>
  <si>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</si>
  <si>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</si>
  <si>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</si>
  <si>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</si>
  <si>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</si>
  <si>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</si>
  <si>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</si>
  <si>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</si>
  <si>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</si>
  <si>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</si>
  <si>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</si>
  <si>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</si>
  <si>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</si>
  <si>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</si>
  <si>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</si>
  <si>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</si>
  <si>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</si>
  <si>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</si>
  <si>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</si>
  <si>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</si>
  <si>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</si>
  <si>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</si>
  <si>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</si>
  <si>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</si>
  <si>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</si>
  <si>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</si>
  <si>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</si>
  <si>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</si>
  <si>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</si>
  <si>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</si>
  <si>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</si>
  <si>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</si>
  <si>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</si>
  <si>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</si>
  <si>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</si>
  <si>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</si>
  <si>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</si>
  <si>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</si>
  <si>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</si>
  <si>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</si>
  <si>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</si>
  <si>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</si>
  <si>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</si>
  <si>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</si>
  <si>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</si>
  <si>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</si>
  <si>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</si>
  <si>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</si>
  <si>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</si>
  <si>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</si>
  <si>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</si>
  <si>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</si>
  <si>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</si>
  <si>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</si>
  <si>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</si>
  <si>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</si>
  <si>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</si>
  <si>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</si>
  <si>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</si>
  <si>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</si>
  <si>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</si>
  <si>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</si>
  <si>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</si>
  <si>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</si>
  <si>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</si>
  <si>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</si>
  <si>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</si>
  <si>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</si>
  <si>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</si>
  <si>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</si>
  <si>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</si>
  <si>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</si>
  <si>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</si>
  <si>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</si>
  <si>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</si>
  <si>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</si>
  <si>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</si>
  <si>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</si>
  <si>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</si>
  <si>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</si>
  <si>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</si>
  <si>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</si>
  <si>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</si>
  <si>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</si>
  <si>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</si>
  <si>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</si>
  <si>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</si>
  <si>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</si>
  <si>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</si>
  <si>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</si>
  <si>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</si>
  <si>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</si>
  <si>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</si>
  <si>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</si>
  <si>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</si>
  <si>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</si>
  <si>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</si>
  <si>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</si>
  <si>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</si>
  <si>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</si>
  <si>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</si>
  <si>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</si>
  <si>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</si>
  <si>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</si>
  <si>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</si>
  <si>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</si>
  <si>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</si>
  <si>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</si>
  <si>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</si>
  <si>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</si>
  <si>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</si>
  <si>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</si>
  <si>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</si>
  <si>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</si>
  <si>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</si>
  <si>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</si>
  <si>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</si>
  <si>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</si>
  <si>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</si>
  <si>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</si>
  <si>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</si>
  <si>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</si>
  <si>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</si>
  <si>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</si>
  <si>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</si>
  <si>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</si>
  <si>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</si>
  <si>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</si>
  <si>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</si>
  <si>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</si>
  <si>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</si>
  <si>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</si>
  <si>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</si>
  <si>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</si>
  <si>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</si>
  <si>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</si>
  <si>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</si>
  <si>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</si>
  <si>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</si>
  <si>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</si>
  <si>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</si>
  <si>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</si>
  <si>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</si>
  <si>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</si>
  <si>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</si>
  <si>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</si>
  <si>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</si>
  <si>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</si>
  <si>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</si>
  <si>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</si>
  <si>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</si>
  <si>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</si>
  <si>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</si>
  <si>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</si>
  <si>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</si>
  <si>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</si>
  <si>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</si>
  <si>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</si>
  <si>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</si>
  <si>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</si>
  <si>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</si>
  <si>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</si>
  <si>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</si>
  <si>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</si>
  <si>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</si>
  <si>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</si>
  <si>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</si>
  <si>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</si>
  <si>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</si>
  <si>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</si>
  <si>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</si>
  <si>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</si>
  <si>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</si>
  <si>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</si>
  <si>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</si>
  <si>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</si>
  <si>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</si>
  <si>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</si>
  <si>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</si>
  <si>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</si>
  <si>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</si>
  <si>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</si>
  <si>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</si>
  <si>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</si>
  <si>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</si>
  <si>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</si>
  <si>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</si>
  <si>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</si>
  <si>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</si>
  <si>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</si>
  <si>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</si>
  <si>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</si>
  <si>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</si>
  <si>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</si>
  <si>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</si>
  <si>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</si>
  <si>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</si>
  <si>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</si>
  <si>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</si>
  <si>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</si>
  <si>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</si>
  <si>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</si>
  <si>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</si>
  <si>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</si>
  <si>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</si>
  <si>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</si>
  <si>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</si>
  <si>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</si>
  <si>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</si>
  <si>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</si>
  <si>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</si>
  <si>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</si>
  <si>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</si>
  <si>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</si>
  <si>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</si>
  <si>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</si>
  <si>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</si>
  <si>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</si>
  <si>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</si>
  <si>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</si>
  <si>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</si>
  <si>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</si>
  <si>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</si>
  <si>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</si>
  <si>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</si>
  <si>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</si>
  <si>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</si>
  <si>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</si>
  <si>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</si>
  <si>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</si>
  <si>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</si>
  <si>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</si>
  <si>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</si>
  <si>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</si>
  <si>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</si>
  <si>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</si>
  <si>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</si>
  <si>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</si>
  <si>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</si>
  <si>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</si>
  <si>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</si>
  <si>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</si>
  <si>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</si>
  <si>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</si>
  <si>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</si>
  <si>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</si>
  <si>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</si>
  <si>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</si>
  <si>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</si>
  <si>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</si>
  <si>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</si>
  <si>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</si>
  <si>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</si>
  <si>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</si>
  <si>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</si>
  <si>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</si>
  <si>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</si>
  <si>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</si>
  <si>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</si>
  <si>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</si>
  <si>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</si>
  <si>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</si>
  <si>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</si>
  <si>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</si>
  <si>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</si>
  <si>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</si>
  <si>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</si>
  <si>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</si>
  <si>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</si>
  <si>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</si>
  <si>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</si>
  <si>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</si>
  <si>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</si>
  <si>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</si>
  <si>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</si>
  <si>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</si>
  <si>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</si>
  <si>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</si>
  <si>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</si>
  <si>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</si>
  <si>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</si>
  <si>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</si>
  <si>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</si>
  <si>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</si>
  <si>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</si>
  <si>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</si>
  <si>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</si>
  <si>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</si>
  <si>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</si>
  <si>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</si>
  <si>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</si>
  <si>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</si>
  <si>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</si>
  <si>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</si>
  <si>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</si>
  <si>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</si>
  <si>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</si>
  <si>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</si>
  <si>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</si>
  <si>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</si>
  <si>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</si>
  <si>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</si>
  <si>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</si>
  <si>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</si>
  <si>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</si>
  <si>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</si>
  <si>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</si>
  <si>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</si>
  <si>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</si>
  <si>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</si>
  <si>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</si>
  <si>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</si>
  <si>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</si>
  <si>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</si>
  <si>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</si>
  <si>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</si>
  <si>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</si>
  <si>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</si>
  <si>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</si>
  <si>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</si>
  <si>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</si>
  <si>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</si>
  <si>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</si>
  <si>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</si>
  <si>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</si>
  <si>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</si>
  <si>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</si>
  <si>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</si>
  <si>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</si>
  <si>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</si>
  <si>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</si>
  <si>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</si>
  <si>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</si>
  <si>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</si>
  <si>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</si>
  <si>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</si>
  <si>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</si>
  <si>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</si>
  <si>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</si>
  <si>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</si>
  <si>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</si>
  <si>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</si>
  <si>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</si>
  <si>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</si>
  <si>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</si>
  <si>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</si>
  <si>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</si>
  <si>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</si>
  <si>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</si>
  <si>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</si>
  <si>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</si>
  <si>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</si>
  <si>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</si>
  <si>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</si>
  <si>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</si>
  <si>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</si>
  <si>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</si>
  <si>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</si>
  <si>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</si>
  <si>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</si>
  <si>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</si>
  <si>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</si>
  <si>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</si>
  <si>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</si>
  <si>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</si>
  <si>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</si>
  <si>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</si>
  <si>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</si>
  <si>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</si>
  <si>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</si>
  <si>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</si>
  <si>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</si>
  <si>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</si>
  <si>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</si>
  <si>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</si>
  <si>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</si>
  <si>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</si>
  <si>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</si>
  <si>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</si>
  <si>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</si>
  <si>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</si>
  <si>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</si>
  <si>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</si>
  <si>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</si>
  <si>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</si>
  <si>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</si>
  <si>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</si>
  <si>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</si>
  <si>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</si>
  <si>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</si>
  <si>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</si>
  <si>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</si>
  <si>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</si>
  <si>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</si>
  <si>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</si>
  <si>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</si>
  <si>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</si>
  <si>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</si>
  <si>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</si>
  <si>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</si>
  <si>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</si>
  <si>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</si>
  <si>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</si>
  <si>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</si>
  <si>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</si>
  <si>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</si>
  <si>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</si>
  <si>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</si>
  <si>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</si>
  <si>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</si>
  <si>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</si>
  <si>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</si>
  <si>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</si>
  <si>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</si>
  <si>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</si>
  <si>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</si>
  <si>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</si>
  <si>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</si>
  <si>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</si>
  <si>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</si>
  <si>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</si>
  <si>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</si>
  <si>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</si>
  <si>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</si>
  <si>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</si>
  <si>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</si>
  <si>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</si>
  <si>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</si>
  <si>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</si>
  <si>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</si>
  <si>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</si>
  <si>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</si>
  <si>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</si>
  <si>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</si>
  <si>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</si>
  <si>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</si>
  <si>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</si>
  <si>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</si>
  <si>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</si>
  <si>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</si>
  <si>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</si>
  <si>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</si>
  <si>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</si>
  <si>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</si>
  <si>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</si>
  <si>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</si>
  <si>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</si>
  <si>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</si>
  <si>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</si>
  <si>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</si>
  <si>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</si>
  <si>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</si>
  <si>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</si>
  <si>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</si>
  <si>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</si>
  <si>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</si>
  <si>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</si>
  <si>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</si>
  <si>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</si>
  <si>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</si>
  <si>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</si>
  <si>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</si>
  <si>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</si>
  <si>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</si>
  <si>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</si>
  <si>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</si>
  <si>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</si>
  <si>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</si>
  <si>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</si>
  <si>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</si>
  <si>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</si>
  <si>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</si>
  <si>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</si>
  <si>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</si>
  <si>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</si>
  <si>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</si>
  <si>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</si>
  <si>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</si>
  <si>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</si>
  <si>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</si>
  <si>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</si>
  <si>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</si>
  <si>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</si>
  <si>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</si>
  <si>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</si>
  <si>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</si>
  <si>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</si>
  <si>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</si>
  <si>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</si>
  <si>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</si>
  <si>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</si>
  <si>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</si>
  <si>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</si>
  <si>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</si>
  <si>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</si>
  <si>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</si>
  <si>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</si>
  <si>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</si>
  <si>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</si>
  <si>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</si>
  <si>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</si>
  <si>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</si>
  <si>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</si>
  <si>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</si>
  <si>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</si>
  <si>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</si>
  <si>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</si>
  <si>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</si>
  <si>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</si>
  <si>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</si>
  <si>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</si>
  <si>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</si>
  <si>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</si>
  <si>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</si>
  <si>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</si>
  <si>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</si>
  <si>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</si>
  <si>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</si>
  <si>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</si>
  <si>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</si>
  <si>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</si>
  <si>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</si>
  <si>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</si>
  <si>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</si>
  <si>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</si>
  <si>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</si>
  <si>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</si>
  <si>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</si>
  <si>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</si>
  <si>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</si>
  <si>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</si>
  <si>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</si>
  <si>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</si>
  <si>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</si>
  <si>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</si>
  <si>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</si>
  <si>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</si>
  <si>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</si>
  <si>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</si>
  <si>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</si>
  <si>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</si>
  <si>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</si>
  <si>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</si>
  <si>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</si>
  <si>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</si>
  <si>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</si>
  <si>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</si>
  <si>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</si>
  <si>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</si>
  <si>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</si>
  <si>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</si>
  <si>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</si>
  <si>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</si>
  <si>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</si>
  <si>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</si>
  <si>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</si>
  <si>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</si>
  <si>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</si>
  <si>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</si>
  <si>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</si>
  <si>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</si>
  <si>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</si>
  <si>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</si>
  <si>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</si>
  <si>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</si>
  <si>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</si>
  <si>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</si>
  <si>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</si>
  <si>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</si>
  <si>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</si>
  <si>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</si>
  <si>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</si>
  <si>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</si>
  <si>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</si>
  <si>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</si>
  <si>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</si>
  <si>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</si>
  <si>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</si>
  <si>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</si>
  <si>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</si>
  <si>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</si>
  <si>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</si>
  <si>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</si>
  <si>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</si>
  <si>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</si>
  <si>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</si>
  <si>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</si>
  <si>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</si>
  <si>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</si>
  <si>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</si>
  <si>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</si>
  <si>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</si>
  <si>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</si>
  <si>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</si>
  <si>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</si>
  <si>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</si>
  <si>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</si>
  <si>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</si>
  <si>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</si>
  <si>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</si>
  <si>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</si>
  <si>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</si>
  <si>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</si>
  <si>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</si>
  <si>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</si>
  <si>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</si>
  <si>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</si>
  <si>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</si>
  <si>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</si>
  <si>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</si>
  <si>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</si>
  <si>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</si>
  <si>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</si>
  <si>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</si>
  <si>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</si>
  <si>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</si>
  <si>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</si>
  <si>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</si>
  <si>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</si>
  <si>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</si>
  <si>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</si>
  <si>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</si>
  <si>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</si>
  <si>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</si>
  <si>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</si>
  <si>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</si>
  <si>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</si>
  <si>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</si>
  <si>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</si>
  <si>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</si>
  <si>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</si>
  <si>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</si>
  <si>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</si>
  <si>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</si>
  <si>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</si>
  <si>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</si>
  <si>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</si>
  <si>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</si>
  <si>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</si>
  <si>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</si>
  <si>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</si>
  <si>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</si>
  <si>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</si>
  <si>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</si>
  <si>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</si>
  <si>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</si>
  <si>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</si>
  <si>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</si>
  <si>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</si>
  <si>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</si>
  <si>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</si>
  <si>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</si>
  <si>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</si>
  <si>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</si>
  <si>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</si>
  <si>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</si>
  <si>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</si>
  <si>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</si>
  <si>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</si>
  <si>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</si>
  <si>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</si>
  <si>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</si>
  <si>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</si>
  <si>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</si>
  <si>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</si>
  <si>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</si>
  <si>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</si>
  <si>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</si>
  <si>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</si>
  <si>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</si>
  <si>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</si>
  <si>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</si>
  <si>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</si>
  <si>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</si>
  <si>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</si>
  <si>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</si>
  <si>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</si>
  <si>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</si>
  <si>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</si>
  <si>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</si>
  <si>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</si>
  <si>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</si>
  <si>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</si>
  <si>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</si>
  <si>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</si>
  <si>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</si>
  <si>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</si>
  <si>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</si>
  <si>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</si>
  <si>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</si>
  <si>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</si>
  <si>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</si>
  <si>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</si>
  <si>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</si>
  <si>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</si>
  <si>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</si>
  <si>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</si>
  <si>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</si>
  <si>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</si>
  <si>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</si>
  <si>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</si>
  <si>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</si>
  <si>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</si>
  <si>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</si>
  <si>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</si>
  <si>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</si>
  <si>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</si>
  <si>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</si>
  <si>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</si>
  <si>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</si>
  <si>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</si>
  <si>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</si>
  <si>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</si>
  <si>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</si>
  <si>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</si>
  <si>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</si>
  <si>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</si>
  <si>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</si>
  <si>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</si>
  <si>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</si>
  <si>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</si>
  <si>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</si>
  <si>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</si>
  <si>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</si>
  <si>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</si>
  <si>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</si>
  <si>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</si>
  <si>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</si>
  <si>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</si>
  <si>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</si>
  <si>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</si>
  <si>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</si>
  <si>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</si>
  <si>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</si>
  <si>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</si>
  <si>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</si>
  <si>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</si>
  <si>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</si>
  <si>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</si>
  <si>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</si>
  <si>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</si>
  <si>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</si>
  <si>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</si>
  <si>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</si>
  <si>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</si>
  <si>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</si>
  <si>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</si>
  <si>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</si>
  <si>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</si>
  <si>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</si>
  <si>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</si>
  <si>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</si>
  <si>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</si>
  <si>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</si>
  <si>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</si>
  <si>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</si>
  <si>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</si>
  <si>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</si>
  <si>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</si>
  <si>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</si>
  <si>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</si>
  <si>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</si>
  <si>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</si>
  <si>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</si>
  <si>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</si>
  <si>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</si>
  <si>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</si>
  <si>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</si>
  <si>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</si>
  <si>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</si>
  <si>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</si>
  <si>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</si>
  <si>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</si>
  <si>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</si>
  <si>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</si>
  <si>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</si>
  <si>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</si>
  <si>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</si>
  <si>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</si>
  <si>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</si>
  <si>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</si>
  <si>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</si>
  <si>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</si>
  <si>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</si>
  <si>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</si>
  <si>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</si>
  <si>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</si>
  <si>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</si>
  <si>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</si>
  <si>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</si>
  <si>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</si>
  <si>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</si>
  <si>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</si>
  <si>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</si>
  <si>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</si>
  <si>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</si>
  <si>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</si>
  <si>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</si>
  <si>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</si>
  <si>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</si>
  <si>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</si>
  <si>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</si>
  <si>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</si>
  <si>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</si>
  <si>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</si>
  <si>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</si>
  <si>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</si>
  <si>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</si>
  <si>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</si>
  <si>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</si>
  <si>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</si>
  <si>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</si>
  <si>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</si>
  <si>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</si>
  <si>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</si>
  <si>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</si>
  <si>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</si>
  <si>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</si>
  <si>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</si>
  <si>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</si>
  <si>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</si>
  <si>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</si>
  <si>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</si>
  <si>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</si>
  <si>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</si>
  <si>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</si>
  <si>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</si>
  <si>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</si>
  <si>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</si>
  <si>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</si>
  <si>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</si>
  <si>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</si>
  <si>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</si>
  <si>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</si>
  <si>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</si>
  <si>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</si>
  <si>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</si>
  <si>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</si>
  <si>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</si>
  <si>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</si>
  <si>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</si>
  <si>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</si>
  <si>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</si>
  <si>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</si>
  <si>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</si>
  <si>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</si>
  <si>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</si>
  <si>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</si>
  <si>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</si>
  <si>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</si>
  <si>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</si>
  <si>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</si>
  <si>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</si>
  <si>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</si>
  <si>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</si>
  <si>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</si>
  <si>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</si>
  <si>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</si>
  <si>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</si>
  <si>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</si>
  <si>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</si>
  <si>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</si>
  <si>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</si>
  <si>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</si>
  <si>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</si>
  <si>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</si>
  <si>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</si>
  <si>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</si>
  <si>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</si>
  <si>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</si>
  <si>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</si>
  <si>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</si>
  <si>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</si>
  <si>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</si>
  <si>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</si>
  <si>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</si>
  <si>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</si>
  <si>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</si>
  <si>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</si>
  <si>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</si>
  <si>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</si>
  <si>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</si>
  <si>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</si>
  <si>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</si>
  <si>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</si>
  <si>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</si>
  <si>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</si>
  <si>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</si>
  <si>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</si>
  <si>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</si>
  <si>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</si>
  <si>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</si>
  <si>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</si>
  <si>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</si>
  <si>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</si>
  <si>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</si>
  <si>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</si>
  <si>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</si>
  <si>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</si>
  <si>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</si>
  <si>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</si>
  <si>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</si>
  <si>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</si>
  <si>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</si>
  <si>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</si>
  <si>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</si>
  <si>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</si>
  <si>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</si>
  <si>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</si>
  <si>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</si>
  <si>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</si>
  <si>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</si>
  <si>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</si>
  <si>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</si>
  <si>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</si>
  <si>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</si>
  <si>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</si>
  <si>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</si>
  <si>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</si>
  <si>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</si>
  <si>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</si>
  <si>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</si>
  <si>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</si>
  <si>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</si>
  <si>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</si>
  <si>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</si>
  <si>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</si>
  <si>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</si>
  <si>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</si>
  <si>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</si>
  <si>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</si>
  <si>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</si>
  <si>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</si>
  <si>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</si>
  <si>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</si>
  <si>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</si>
  <si>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</si>
  <si>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</si>
  <si>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</si>
  <si>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</si>
  <si>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</si>
  <si>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</si>
  <si>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</si>
  <si>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</si>
  <si>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</si>
  <si>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</si>
  <si>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</si>
  <si>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</si>
  <si>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</si>
  <si>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</si>
  <si>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</si>
  <si>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</si>
  <si>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</si>
  <si>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</si>
  <si>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</si>
  <si>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</si>
  <si>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</si>
  <si>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</si>
  <si>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</si>
  <si>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</si>
  <si>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</si>
  <si>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</si>
  <si>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</si>
  <si>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</si>
  <si>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</si>
  <si>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</si>
  <si>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</si>
  <si>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</si>
  <si>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</si>
  <si>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</si>
  <si>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</si>
  <si>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</si>
  <si>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</si>
  <si>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</si>
  <si>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</si>
  <si>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</si>
  <si>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</si>
  <si>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</si>
  <si>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</si>
  <si>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</si>
  <si>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</si>
  <si>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</si>
  <si>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</si>
  <si>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</si>
  <si>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</si>
  <si>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</si>
  <si>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</si>
  <si>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</si>
  <si>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</si>
  <si>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</si>
  <si>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</si>
  <si>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</si>
  <si>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</si>
  <si>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</si>
  <si>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</si>
  <si>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</si>
  <si>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</si>
  <si>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</si>
  <si>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</si>
  <si>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</si>
  <si>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</si>
  <si>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</si>
  <si>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</si>
  <si>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</si>
  <si>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</si>
  <si>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</si>
  <si>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</si>
  <si>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</si>
  <si>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</si>
  <si>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</si>
  <si>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</si>
  <si>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</si>
  <si>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</si>
  <si>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</si>
  <si>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</si>
  <si>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</si>
  <si>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</si>
  <si>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</si>
  <si>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</si>
  <si>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</si>
  <si>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</si>
  <si>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</si>
  <si>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</si>
  <si>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</si>
  <si>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</si>
  <si>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</si>
  <si>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</si>
  <si>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</si>
  <si>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</si>
  <si>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</si>
  <si>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</si>
  <si>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</si>
  <si>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</si>
  <si>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</si>
  <si>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</si>
  <si>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</si>
  <si>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</si>
  <si>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</si>
  <si>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</si>
  <si>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</si>
  <si>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</si>
  <si>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</si>
  <si>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</si>
  <si>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</si>
  <si>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</si>
  <si>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</si>
  <si>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</si>
  <si>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</si>
  <si>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</si>
  <si>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</si>
  <si>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</si>
  <si>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</si>
  <si>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</si>
  <si>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</si>
  <si>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</si>
  <si>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</si>
  <si>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</si>
  <si>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</si>
  <si>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</si>
  <si>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</si>
  <si>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</si>
  <si>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</si>
  <si>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</si>
  <si>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</si>
  <si>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</si>
  <si>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</si>
  <si>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</si>
  <si>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</si>
  <si>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</si>
  <si>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</si>
  <si>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</si>
  <si>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</si>
  <si>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</si>
  <si>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</si>
  <si>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</si>
  <si>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</si>
  <si>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</si>
  <si>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</si>
  <si>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</si>
  <si>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</si>
  <si>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</si>
  <si>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</si>
  <si>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</si>
  <si>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</si>
  <si>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</si>
  <si>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</si>
  <si>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</si>
  <si>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</si>
  <si>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</si>
  <si>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</si>
  <si>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</si>
  <si>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</si>
  <si>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</si>
  <si>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</si>
  <si>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</si>
  <si>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</si>
  <si>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</si>
  <si>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</si>
  <si>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</si>
  <si>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</si>
  <si>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</si>
  <si>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</si>
  <si>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</si>
  <si>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</si>
  <si>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</si>
  <si>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</si>
  <si>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</si>
  <si>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</si>
  <si>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</si>
  <si>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</si>
  <si>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</si>
  <si>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</si>
  <si>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</si>
  <si>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</si>
  <si>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</si>
  <si>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</si>
  <si>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</si>
  <si>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</si>
  <si>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</si>
  <si>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</si>
  <si>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</si>
  <si>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</si>
  <si>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</si>
  <si>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</si>
  <si>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</si>
  <si>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</si>
  <si>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</si>
  <si>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</si>
  <si>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</si>
  <si>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</si>
  <si>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</si>
  <si>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</si>
  <si>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</si>
  <si>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</si>
  <si>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</si>
  <si>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</si>
  <si>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</si>
  <si>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</si>
  <si>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</si>
  <si>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</si>
  <si>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</si>
  <si>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</si>
  <si>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</si>
  <si>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</si>
  <si>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</si>
  <si>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</si>
  <si>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</si>
  <si>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</si>
  <si>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</si>
  <si>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</si>
  <si>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</si>
  <si>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</si>
  <si>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</si>
  <si>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</si>
  <si>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</si>
  <si>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</si>
  <si>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</si>
  <si>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</si>
  <si>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</si>
  <si>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</si>
  <si>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</si>
  <si>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</si>
  <si>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</si>
  <si>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</si>
  <si>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</si>
  <si>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</si>
  <si>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</si>
  <si>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</si>
  <si>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</si>
  <si>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</si>
  <si>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</si>
  <si>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</si>
  <si>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</si>
  <si>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</si>
  <si>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</si>
  <si>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</si>
  <si>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</si>
  <si>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</si>
  <si>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</si>
  <si>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</si>
  <si>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</si>
  <si>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</si>
  <si>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</si>
  <si>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</si>
  <si>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</si>
  <si>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</si>
  <si>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</si>
  <si>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</si>
  <si>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</si>
  <si>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</si>
  <si>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</si>
  <si>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</si>
  <si>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</si>
  <si>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</si>
  <si>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</si>
  <si>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</si>
  <si>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</si>
  <si>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</si>
  <si>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</si>
  <si>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</si>
  <si>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</si>
  <si>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</si>
  <si>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</si>
  <si>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</si>
  <si>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</si>
  <si>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</si>
  <si>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</si>
  <si>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</si>
  <si>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</si>
  <si>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</si>
  <si>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</si>
  <si>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</si>
  <si>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</si>
  <si>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</si>
  <si>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</si>
  <si>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</si>
  <si>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</si>
  <si>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</si>
  <si>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</si>
  <si>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</si>
  <si>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</si>
  <si>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</si>
  <si>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</si>
  <si>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</si>
  <si>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</si>
  <si>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</si>
  <si>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</si>
  <si>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</si>
  <si>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</si>
  <si>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</si>
  <si>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</si>
  <si>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</si>
  <si>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</si>
  <si>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</si>
  <si>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</si>
  <si>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</si>
  <si>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</si>
  <si>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</si>
  <si>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</si>
  <si>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</si>
  <si>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</si>
  <si>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</si>
  <si>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</si>
  <si>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</si>
  <si>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</si>
  <si>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</si>
  <si>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</si>
  <si>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</si>
  <si>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</si>
  <si>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</si>
  <si>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</si>
  <si>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</si>
  <si>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</si>
  <si>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</si>
  <si>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</si>
  <si>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</si>
  <si>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</si>
  <si>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</si>
  <si>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</si>
  <si>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</si>
  <si>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</si>
  <si>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</si>
  <si>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</si>
  <si>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</si>
  <si>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</si>
  <si>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</si>
  <si>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</si>
  <si>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</si>
  <si>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</si>
  <si>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</si>
  <si>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</si>
  <si>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</si>
  <si>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</si>
  <si>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</si>
  <si>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</si>
  <si>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</si>
  <si>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</si>
  <si>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</si>
  <si>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</si>
  <si>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</si>
  <si>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</si>
  <si>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</si>
  <si>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</si>
  <si>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</si>
  <si>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</si>
  <si>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</si>
  <si>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</si>
  <si>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</si>
  <si>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</si>
  <si>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</si>
  <si>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</si>
  <si>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</si>
  <si>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</si>
  <si>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</si>
  <si>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</si>
  <si>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</si>
  <si>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</si>
  <si>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</si>
  <si>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</si>
  <si>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</si>
  <si>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</si>
  <si>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</si>
  <si>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</si>
  <si>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</si>
  <si>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</si>
  <si>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</si>
  <si>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</si>
  <si>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</si>
  <si>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</si>
  <si>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</si>
  <si>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</si>
  <si>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</si>
  <si>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</si>
  <si>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</si>
  <si>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</si>
  <si>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</si>
  <si>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</si>
  <si>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</si>
  <si>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</si>
  <si>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</si>
  <si>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</si>
  <si>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</si>
  <si>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</si>
  <si>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</si>
  <si>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</si>
  <si>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</si>
  <si>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</si>
  <si>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</si>
  <si>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</si>
  <si>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</si>
  <si>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</si>
  <si>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</si>
  <si>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</si>
  <si>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</si>
  <si>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</si>
  <si>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</si>
  <si>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</si>
  <si>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</si>
  <si>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</si>
  <si>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</si>
  <si>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</si>
  <si>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</si>
  <si>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</si>
  <si>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</si>
  <si>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</si>
  <si>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</si>
  <si>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</si>
  <si>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</si>
  <si>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</si>
  <si>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</si>
  <si>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</si>
  <si>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</si>
  <si>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</si>
  <si>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</si>
  <si>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</si>
  <si>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</si>
  <si>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</si>
  <si>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</si>
  <si>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</si>
  <si>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</si>
  <si>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</si>
  <si>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</si>
  <si>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</si>
  <si>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</si>
  <si>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</si>
  <si>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</si>
  <si>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</si>
  <si>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</si>
  <si>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</si>
  <si>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</si>
  <si>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</si>
  <si>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</si>
  <si>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</si>
  <si>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</si>
  <si>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</si>
  <si>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</si>
  <si>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</si>
  <si>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</si>
  <si>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</si>
  <si>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</si>
  <si>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</si>
  <si>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</si>
  <si>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</si>
  <si>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</si>
  <si>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</si>
  <si>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</si>
  <si>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</si>
  <si>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</si>
  <si>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</si>
  <si>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</si>
  <si>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</si>
  <si>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</si>
  <si>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</si>
  <si>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</si>
  <si>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</si>
  <si>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</si>
  <si>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</si>
  <si>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</si>
  <si>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</si>
  <si>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</si>
  <si>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</si>
  <si>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</si>
  <si>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</si>
  <si>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</si>
  <si>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</si>
  <si>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</si>
  <si>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</si>
  <si>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</si>
  <si>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</si>
  <si>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</si>
  <si>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</si>
  <si>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</si>
  <si>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</si>
  <si>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</si>
  <si>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</si>
  <si>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</si>
  <si>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</si>
  <si>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</si>
  <si>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</si>
  <si>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</si>
  <si>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</si>
  <si>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</si>
  <si>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</si>
  <si>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</si>
  <si>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</si>
  <si>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</si>
  <si>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</si>
  <si>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</si>
  <si>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</si>
  <si>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</si>
  <si>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</si>
  <si>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</si>
  <si>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</si>
  <si>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</si>
  <si>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</si>
  <si>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</si>
  <si>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</si>
  <si>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</si>
  <si>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</si>
  <si>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</si>
  <si>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</si>
  <si>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</si>
  <si>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</si>
  <si>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</si>
  <si>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</si>
  <si>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</si>
  <si>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</si>
  <si>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</si>
  <si>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</si>
  <si>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</si>
  <si>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</si>
  <si>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</si>
  <si>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</si>
  <si>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</si>
  <si>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</si>
  <si>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</si>
  <si>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</si>
  <si>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</si>
  <si>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</si>
  <si>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</si>
  <si>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</si>
  <si>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</si>
  <si>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</si>
  <si>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</si>
  <si>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</si>
  <si>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</si>
  <si>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</si>
  <si>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</si>
  <si>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</si>
  <si>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</si>
  <si>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</si>
  <si>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</si>
  <si>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</si>
  <si>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</si>
  <si>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</si>
  <si>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</si>
  <si>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</si>
  <si>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</si>
  <si>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</si>
  <si>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</si>
  <si>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</si>
  <si>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</si>
  <si>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</si>
  <si>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</si>
  <si>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</si>
  <si>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</si>
  <si>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</si>
  <si>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</si>
  <si>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</si>
  <si>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</si>
  <si>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</si>
  <si>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</si>
  <si>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</si>
  <si>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</si>
  <si>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</si>
  <si>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</si>
  <si>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</si>
  <si>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</si>
  <si>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</si>
  <si>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</si>
  <si>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</si>
  <si>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</si>
  <si>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</si>
  <si>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</si>
  <si>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</si>
  <si>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</si>
  <si>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</si>
  <si>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</si>
  <si>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</si>
  <si>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</si>
  <si>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</si>
  <si>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</si>
  <si>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</si>
  <si>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</si>
  <si>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</si>
  <si>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</si>
  <si>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</si>
  <si>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</si>
  <si>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</si>
  <si>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</si>
  <si>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</si>
  <si>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</si>
  <si>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</si>
  <si>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</si>
  <si>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</si>
  <si>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</si>
  <si>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</si>
  <si>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</si>
  <si>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</si>
  <si>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</si>
  <si>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</si>
  <si>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</si>
  <si>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</si>
  <si>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</si>
  <si>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</si>
  <si>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</si>
  <si>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</si>
  <si>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</si>
  <si>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</si>
  <si>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</si>
  <si>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</si>
  <si>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</si>
  <si>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</si>
  <si>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</si>
  <si>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</si>
  <si>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</si>
  <si>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</si>
  <si>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</si>
  <si>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</si>
  <si>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</si>
  <si>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</si>
  <si>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</si>
  <si>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</si>
  <si>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</si>
  <si>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</si>
  <si>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</si>
  <si>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</si>
  <si>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</si>
  <si>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</si>
  <si>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</si>
  <si>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</si>
  <si>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</si>
  <si>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</si>
  <si>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</si>
  <si>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</si>
  <si>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</si>
  <si>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</si>
  <si>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</si>
  <si>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</si>
  <si>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</si>
  <si>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</si>
  <si>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</si>
  <si>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</si>
  <si>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</si>
  <si>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</si>
  <si>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</si>
  <si>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</si>
  <si>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</si>
  <si>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</si>
  <si>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</si>
  <si>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</si>
  <si>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</si>
  <si>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</si>
  <si>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</si>
  <si>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</si>
  <si>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</si>
  <si>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</si>
  <si>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</si>
  <si>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</si>
  <si>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</si>
  <si>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</si>
  <si>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</si>
  <si>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</si>
  <si>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</si>
  <si>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</si>
  <si>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</si>
  <si>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</si>
  <si>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</si>
  <si>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</si>
  <si>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</si>
  <si>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</si>
  <si>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</si>
  <si>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</si>
  <si>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</si>
  <si>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</si>
  <si>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</si>
  <si>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</si>
  <si>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</si>
  <si>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</si>
  <si>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</si>
  <si>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</si>
  <si>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</si>
  <si>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</si>
  <si>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</si>
  <si>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</si>
  <si>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</si>
  <si>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</si>
  <si>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</si>
  <si>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</si>
  <si>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</si>
  <si>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</si>
  <si>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</si>
  <si>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</si>
  <si>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</si>
  <si>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</si>
  <si>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</si>
  <si>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</si>
  <si>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</si>
  <si>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</si>
  <si>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</si>
  <si>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</si>
  <si>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</si>
  <si>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</si>
  <si>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</si>
  <si>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</si>
  <si>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</si>
  <si>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</si>
  <si>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</si>
  <si>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</si>
  <si>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</si>
  <si>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</si>
  <si>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</si>
  <si>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</si>
  <si>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</si>
  <si>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</si>
  <si>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</si>
  <si>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</si>
  <si>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</si>
  <si>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</si>
  <si>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</si>
  <si>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</si>
  <si>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</si>
  <si>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</si>
  <si>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</si>
  <si>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</si>
  <si>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</si>
  <si>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</si>
  <si>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</si>
  <si>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</si>
  <si>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</si>
  <si>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</si>
  <si>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</si>
  <si>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</si>
  <si>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</si>
  <si>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</si>
  <si>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</si>
  <si>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</si>
  <si>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</si>
  <si>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</si>
  <si>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</si>
  <si>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</si>
  <si>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</si>
  <si>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</si>
  <si>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</si>
  <si>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</si>
  <si>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</si>
  <si>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</si>
  <si>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</si>
  <si>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</si>
  <si>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</si>
  <si>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</si>
  <si>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</si>
  <si>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</si>
  <si>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</si>
  <si>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</si>
  <si>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</si>
  <si>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</si>
  <si>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</si>
  <si>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</si>
  <si>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</si>
  <si>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</si>
  <si>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</si>
  <si>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</si>
  <si>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</si>
  <si>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</si>
  <si>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</si>
  <si>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</si>
  <si>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</si>
  <si>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</si>
  <si>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</si>
  <si>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</si>
  <si>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</si>
  <si>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</si>
  <si>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</si>
  <si>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</si>
  <si>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</si>
  <si>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</si>
  <si>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</si>
  <si>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</si>
  <si>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</si>
  <si>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</si>
  <si>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</si>
  <si>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</si>
  <si>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</si>
  <si>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</si>
  <si>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</si>
  <si>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</si>
  <si>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</si>
  <si>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</si>
  <si>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</si>
  <si>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</si>
  <si>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</si>
  <si>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</si>
  <si>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</si>
  <si>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</si>
  <si>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</si>
  <si>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</si>
  <si>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</si>
  <si>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</si>
  <si>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</si>
  <si>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</si>
  <si>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</si>
  <si>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</si>
  <si>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</si>
  <si>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</si>
  <si>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</si>
  <si>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</si>
  <si>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</si>
  <si>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</si>
  <si>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</si>
  <si>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</si>
  <si>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</si>
  <si>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</si>
  <si>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</si>
  <si>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</si>
  <si>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</si>
  <si>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</si>
  <si>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</si>
  <si>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</si>
  <si>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</si>
  <si>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</si>
  <si>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</si>
  <si>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</si>
  <si>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</si>
  <si>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</si>
  <si>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</si>
  <si>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</si>
  <si>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</si>
  <si>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</si>
  <si>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</si>
  <si>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</si>
  <si>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</si>
  <si>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</si>
  <si>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</si>
  <si>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</si>
  <si>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</si>
  <si>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</si>
  <si>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</si>
  <si>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</si>
  <si>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</si>
  <si>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</si>
  <si>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</si>
  <si>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</si>
  <si>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</si>
  <si>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</si>
  <si>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</si>
  <si>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</si>
  <si>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</si>
  <si>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</si>
  <si>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</si>
  <si>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</si>
  <si>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</si>
  <si>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</si>
  <si>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</si>
  <si>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</si>
  <si>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</si>
  <si>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</si>
  <si>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</si>
  <si>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</si>
  <si>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</si>
  <si>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</si>
  <si>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</si>
  <si>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</si>
  <si>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</si>
  <si>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</si>
  <si>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</si>
  <si>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</si>
  <si>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</si>
  <si>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</si>
  <si>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</si>
  <si>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</si>
  <si>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</si>
  <si>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</si>
  <si>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</si>
  <si>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</si>
  <si>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</si>
  <si>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</si>
  <si>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</si>
  <si>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</si>
  <si>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</si>
  <si>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</si>
  <si>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</si>
  <si>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</si>
  <si>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</si>
  <si>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</si>
  <si>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</si>
  <si>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</si>
  <si>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</si>
  <si>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</si>
  <si>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</si>
  <si>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</si>
  <si>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</si>
  <si>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</si>
  <si>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</si>
  <si>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</si>
  <si>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</si>
  <si>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</si>
  <si>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</si>
  <si>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</si>
  <si>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</si>
  <si>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</si>
  <si>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</si>
  <si>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</si>
  <si>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</si>
  <si>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</si>
  <si>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</si>
  <si>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</si>
  <si>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</si>
  <si>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</si>
  <si>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</si>
  <si>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</si>
  <si>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</si>
  <si>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</si>
  <si>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</si>
  <si>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</si>
  <si>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</si>
  <si>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</si>
  <si>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</si>
  <si>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</si>
  <si>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</si>
  <si>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</si>
  <si>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</si>
  <si>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</si>
  <si>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</si>
  <si>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</si>
  <si>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</si>
  <si>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</si>
  <si>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</si>
  <si>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</si>
  <si>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</si>
  <si>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</si>
  <si>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</si>
  <si>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</si>
  <si>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</si>
  <si>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</si>
  <si>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</si>
  <si>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</si>
  <si>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</si>
  <si>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</si>
  <si>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</si>
  <si>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</si>
  <si>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</si>
  <si>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</si>
  <si>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</si>
  <si>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</si>
  <si>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</si>
  <si>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</si>
  <si>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</si>
  <si>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</si>
  <si>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</si>
  <si>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</si>
  <si>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</si>
  <si>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</si>
  <si>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</si>
  <si>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</si>
  <si>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</si>
  <si>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</si>
  <si>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</si>
  <si>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</si>
  <si>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</si>
  <si>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</si>
  <si>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</si>
  <si>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</si>
  <si>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</si>
  <si>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</si>
  <si>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</si>
  <si>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</si>
  <si>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</si>
  <si>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</si>
  <si>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</si>
  <si>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</si>
  <si>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</si>
  <si>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</si>
  <si>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</si>
  <si>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</si>
  <si>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</si>
  <si>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</si>
  <si>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</si>
  <si>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</si>
  <si>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</si>
  <si>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</si>
  <si>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</si>
  <si>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</si>
  <si>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</si>
  <si>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</si>
  <si>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</si>
  <si>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</si>
  <si>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</si>
  <si>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</si>
  <si>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</si>
  <si>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</si>
  <si>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</si>
  <si>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</si>
  <si>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</si>
  <si>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</si>
  <si>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</si>
  <si>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</si>
  <si>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</si>
  <si>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</si>
  <si>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</si>
  <si>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</si>
  <si>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</si>
  <si>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</si>
  <si>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</si>
  <si>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</si>
  <si>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</si>
  <si>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</si>
  <si>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</si>
  <si>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</si>
  <si>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</si>
  <si>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</si>
  <si>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</si>
  <si>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</si>
  <si>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</si>
  <si>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</si>
  <si>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</si>
  <si>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</si>
  <si>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</si>
  <si>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</si>
  <si>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</si>
  <si>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</si>
  <si>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</si>
  <si>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</si>
  <si>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</si>
  <si>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</si>
  <si>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</si>
  <si>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</si>
  <si>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</si>
  <si>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</si>
  <si>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</si>
  <si>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</si>
  <si>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</si>
  <si>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</si>
  <si>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</si>
  <si>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</si>
  <si>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</si>
  <si>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</si>
  <si>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</si>
  <si>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</si>
  <si>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</si>
  <si>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</si>
  <si>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</si>
  <si>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</si>
  <si>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</si>
  <si>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</si>
  <si>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</si>
  <si>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</si>
  <si>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</si>
  <si>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</si>
  <si>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</si>
  <si>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</si>
  <si>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</si>
  <si>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</si>
  <si>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</si>
  <si>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</si>
  <si>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</si>
  <si>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</si>
  <si>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</si>
  <si>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</si>
  <si>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</si>
  <si>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</si>
  <si>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</si>
  <si>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</si>
  <si>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</si>
  <si>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</si>
  <si>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</si>
  <si>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</si>
  <si>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</si>
  <si>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</si>
  <si>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</si>
  <si>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</si>
  <si>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</si>
  <si>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</si>
  <si>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</si>
  <si>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</si>
  <si>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</si>
  <si>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</si>
  <si>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</si>
  <si>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</si>
  <si>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</si>
  <si>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</si>
  <si>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</si>
  <si>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</si>
  <si>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</si>
  <si>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</si>
  <si>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</si>
  <si>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</si>
  <si>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</si>
  <si>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</si>
  <si>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</si>
  <si>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</si>
  <si>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</si>
  <si>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</si>
  <si>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</si>
  <si>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</si>
  <si>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</si>
  <si>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</si>
  <si>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</si>
  <si>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</si>
  <si>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</si>
  <si>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</si>
  <si>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</si>
  <si>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</si>
  <si>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</si>
  <si>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</si>
  <si>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</si>
  <si>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</si>
  <si>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</si>
  <si>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</si>
  <si>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</si>
  <si>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</si>
  <si>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</si>
  <si>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</si>
  <si>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</si>
  <si>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</si>
  <si>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</si>
  <si>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</si>
  <si>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</si>
  <si>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</si>
  <si>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</si>
  <si>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</si>
  <si>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</si>
  <si>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</si>
  <si>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</si>
  <si>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</si>
  <si>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</si>
  <si>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</si>
  <si>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</si>
  <si>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</si>
  <si>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</si>
  <si>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</si>
  <si>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</si>
  <si>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</si>
  <si>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</si>
  <si>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</si>
  <si>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</si>
  <si>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</si>
  <si>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</si>
  <si>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</si>
  <si>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</si>
  <si>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</si>
  <si>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</si>
  <si>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</si>
  <si>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</si>
  <si>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</si>
  <si>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</si>
  <si>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</si>
  <si>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</si>
  <si>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</si>
  <si>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</si>
  <si>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</si>
  <si>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</si>
  <si>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</si>
  <si>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</si>
  <si>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</si>
  <si>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</si>
  <si>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</si>
  <si>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</si>
  <si>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</si>
  <si>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</si>
  <si>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</si>
  <si>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</si>
  <si>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</si>
  <si>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</si>
  <si>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</si>
  <si>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</si>
  <si>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</si>
  <si>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</si>
  <si>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</si>
  <si>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</si>
  <si>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</si>
  <si>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</si>
  <si>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</si>
  <si>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</si>
  <si>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</si>
  <si>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</si>
  <si>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</si>
  <si>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</si>
  <si>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</si>
  <si>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</si>
  <si>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</si>
  <si>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</si>
  <si>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</si>
  <si>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</si>
  <si>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</si>
  <si>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</si>
  <si>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</si>
  <si>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</si>
  <si>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</si>
  <si>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</si>
  <si>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</si>
  <si>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</si>
  <si>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</si>
  <si>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</si>
  <si>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</si>
  <si>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</si>
  <si>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</si>
  <si>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</si>
  <si>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</si>
  <si>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</si>
  <si>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</si>
  <si>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</si>
  <si>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</si>
  <si>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</si>
  <si>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</si>
  <si>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</si>
  <si>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</si>
  <si>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</si>
  <si>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</si>
  <si>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</si>
  <si>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</si>
  <si>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</si>
  <si>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</si>
  <si>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</si>
  <si>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</si>
  <si>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</si>
  <si>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</si>
  <si>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</si>
  <si>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</si>
  <si>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</si>
  <si>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</si>
  <si>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</si>
  <si>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</si>
  <si>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</si>
  <si>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</si>
  <si>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</si>
  <si>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</si>
  <si>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</si>
  <si>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</si>
  <si>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</si>
  <si>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</si>
  <si>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</si>
  <si>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</si>
  <si>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</si>
  <si>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</si>
  <si>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</si>
  <si>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</si>
  <si>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</si>
  <si>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</si>
  <si>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</si>
  <si>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</si>
  <si>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</si>
  <si>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</si>
  <si>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</si>
  <si>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</si>
  <si>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</si>
  <si>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</si>
  <si>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</si>
  <si>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</si>
  <si>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</si>
  <si>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</si>
  <si>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</si>
  <si>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</si>
  <si>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</si>
  <si>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</si>
  <si>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</si>
  <si>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</si>
  <si>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</si>
  <si>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</si>
  <si>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</si>
  <si>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</si>
  <si>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</si>
  <si>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</si>
  <si>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</si>
  <si>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</si>
  <si>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</si>
  <si>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</si>
  <si>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</si>
  <si>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</si>
  <si>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</si>
  <si>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</si>
  <si>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</si>
  <si>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</si>
  <si>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</si>
  <si>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</si>
  <si>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</si>
  <si>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</si>
  <si>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</si>
  <si>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</si>
  <si>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</si>
  <si>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</si>
  <si>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</si>
  <si>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</si>
  <si>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</si>
  <si>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</si>
  <si>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</si>
  <si>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</si>
  <si>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</si>
  <si>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</si>
  <si>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</si>
  <si>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</si>
  <si>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</si>
  <si>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</si>
  <si>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</si>
  <si>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</si>
  <si>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</si>
  <si>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</si>
  <si>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</si>
  <si>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</si>
  <si>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</si>
  <si>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</si>
  <si>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</si>
  <si>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</si>
  <si>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</si>
  <si>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</si>
  <si>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</si>
  <si>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</si>
  <si>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</si>
  <si>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</si>
  <si>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</si>
  <si>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</si>
  <si>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</si>
  <si>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</si>
  <si>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</si>
  <si>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</si>
  <si>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</si>
  <si>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</si>
  <si>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</si>
  <si>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</si>
  <si>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</si>
  <si>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</si>
  <si>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</si>
  <si>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</si>
  <si>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</si>
  <si>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</si>
  <si>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</si>
  <si>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</si>
  <si>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</si>
  <si>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</si>
  <si>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</si>
  <si>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</si>
  <si>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</si>
  <si>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</si>
  <si>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</si>
  <si>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</si>
  <si>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</si>
  <si>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</si>
  <si>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</si>
  <si>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</si>
  <si>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</si>
  <si>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</si>
  <si>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</si>
  <si>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</si>
  <si>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</si>
  <si>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</si>
  <si>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</si>
  <si>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</si>
  <si>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</si>
  <si>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</si>
  <si>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</si>
  <si>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</si>
  <si>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</si>
  <si>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</si>
  <si>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</si>
  <si>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</si>
  <si>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</si>
  <si>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</si>
  <si>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</si>
  <si>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</si>
  <si>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</si>
  <si>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</si>
  <si>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</si>
  <si>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</si>
  <si>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</si>
  <si>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</si>
  <si>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</si>
  <si>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</si>
  <si>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</si>
  <si>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</si>
  <si>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</si>
  <si>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</si>
  <si>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</si>
  <si>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</si>
  <si>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</si>
  <si>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</si>
  <si>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</si>
  <si>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</si>
  <si>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</si>
  <si>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</si>
  <si>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</si>
  <si>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</si>
  <si>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</si>
  <si>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</si>
  <si>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</si>
  <si>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</si>
  <si>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</si>
  <si>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</si>
  <si>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</si>
  <si>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</si>
  <si>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</si>
  <si>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</si>
  <si>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</si>
  <si>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</si>
  <si>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</si>
  <si>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</si>
  <si>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</si>
  <si>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</si>
  <si>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</si>
  <si>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</si>
  <si>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</si>
  <si>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</si>
  <si>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</si>
  <si>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</si>
  <si>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</si>
  <si>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</si>
  <si>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</si>
  <si>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</si>
  <si>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</si>
  <si>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</si>
  <si>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</si>
  <si>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</si>
  <si>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</si>
  <si>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</si>
  <si>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</si>
  <si>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</si>
  <si>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</si>
  <si>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</si>
  <si>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</si>
  <si>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</si>
  <si>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</si>
  <si>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</si>
  <si>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</si>
  <si>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</si>
  <si>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</si>
  <si>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</si>
  <si>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</si>
  <si>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</si>
  <si>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</si>
  <si>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</si>
  <si>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</si>
  <si>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</si>
  <si>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</si>
  <si>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</si>
  <si>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</si>
  <si>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</si>
  <si>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</si>
  <si>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</si>
  <si>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</si>
  <si>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</si>
  <si>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</si>
  <si>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</si>
  <si>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</si>
  <si>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</si>
  <si>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</si>
  <si>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</si>
  <si>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</si>
  <si>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</si>
  <si>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</si>
  <si>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</si>
  <si>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</si>
  <si>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</si>
  <si>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</si>
  <si>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</si>
  <si>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</si>
  <si>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</si>
  <si>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</si>
  <si>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</si>
  <si>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</si>
  <si>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</si>
  <si>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</si>
  <si>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</si>
  <si>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</si>
  <si>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</si>
  <si>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</si>
  <si>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</si>
  <si>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</si>
  <si>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</si>
  <si>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</si>
  <si>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</si>
  <si>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</si>
  <si>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</si>
  <si>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</si>
  <si>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</si>
  <si>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</si>
  <si>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</si>
  <si>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</si>
  <si>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</si>
  <si>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</si>
  <si>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</si>
  <si>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</si>
  <si>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</si>
  <si>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</si>
  <si>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</si>
  <si>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</si>
  <si>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</si>
  <si>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</si>
  <si>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</si>
  <si>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</si>
  <si>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</si>
  <si>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</si>
  <si>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</si>
  <si>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</si>
  <si>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</si>
  <si>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</si>
  <si>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</si>
  <si>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</si>
  <si>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</si>
  <si>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</si>
  <si>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</si>
  <si>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</si>
  <si>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</si>
  <si>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</si>
  <si>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</si>
  <si>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</si>
  <si>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</si>
  <si>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</si>
  <si>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</si>
  <si>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</si>
  <si>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</si>
  <si>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</si>
  <si>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</si>
  <si>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</si>
  <si>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</si>
  <si>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</si>
  <si>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</si>
  <si>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</si>
  <si>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</si>
  <si>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</si>
  <si>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</si>
  <si>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</si>
  <si>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</si>
  <si>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</si>
  <si>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</si>
  <si>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</si>
  <si>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</si>
  <si>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</si>
  <si>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</si>
  <si>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</si>
  <si>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</si>
  <si>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</si>
  <si>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</si>
  <si>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</si>
  <si>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</si>
  <si>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</si>
  <si>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</si>
  <si>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</si>
  <si>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</si>
  <si>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</si>
  <si>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</si>
  <si>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</si>
  <si>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</si>
  <si>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</si>
  <si>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</si>
  <si>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</si>
  <si>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</si>
  <si>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</si>
  <si>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</si>
  <si>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</si>
  <si>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</si>
  <si>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</si>
  <si>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</si>
  <si>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</si>
  <si>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</si>
  <si>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</si>
  <si>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</si>
  <si>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</si>
  <si>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</si>
  <si>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</si>
  <si>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</si>
  <si>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</si>
  <si>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</si>
  <si>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</si>
  <si>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</si>
  <si>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</si>
  <si>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</si>
  <si>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</si>
  <si>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</si>
  <si>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</si>
  <si>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</si>
  <si>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</si>
  <si>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</si>
  <si>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</si>
  <si>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</si>
  <si>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</si>
  <si>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</si>
  <si>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</si>
  <si>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</si>
  <si>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</si>
  <si>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</si>
  <si>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</si>
  <si>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</si>
  <si>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</si>
  <si>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</si>
  <si>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</si>
  <si>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</si>
  <si>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</si>
  <si>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</si>
  <si>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</si>
  <si>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</si>
  <si>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</si>
  <si>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</si>
  <si>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</si>
  <si>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</si>
  <si>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</si>
  <si>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</si>
  <si>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</si>
  <si>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</si>
  <si>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</si>
  <si>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</si>
  <si>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</si>
  <si>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</si>
  <si>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</si>
  <si>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</si>
  <si>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</si>
  <si>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</si>
  <si>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</si>
  <si>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</si>
  <si>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</si>
  <si>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</si>
  <si>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</si>
  <si>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</si>
  <si>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</si>
  <si>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</si>
  <si>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</si>
  <si>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</si>
  <si>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</si>
  <si>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</si>
  <si>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</si>
  <si>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</si>
  <si>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</si>
  <si>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</si>
  <si>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</si>
  <si>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</si>
  <si>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</si>
  <si>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</si>
  <si>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</si>
  <si>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</si>
  <si>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</si>
  <si>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</si>
  <si>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</si>
  <si>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</si>
  <si>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</si>
  <si>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</si>
  <si>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</si>
  <si>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</si>
  <si>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</si>
  <si>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</si>
  <si>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</si>
  <si>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</si>
  <si>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</si>
  <si>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</si>
  <si>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</si>
  <si>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</si>
  <si>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</si>
  <si>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</si>
  <si>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</si>
  <si>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</si>
  <si>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</si>
  <si>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</si>
  <si>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</si>
  <si>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</si>
  <si>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</si>
  <si>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</si>
  <si>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</si>
  <si>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</si>
  <si>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</si>
  <si>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</si>
  <si>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</si>
  <si>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</si>
  <si>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</si>
  <si>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</si>
  <si>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</si>
  <si>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</si>
  <si>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</si>
  <si>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</si>
  <si>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</si>
  <si>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</si>
  <si>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</si>
  <si>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</si>
  <si>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</si>
  <si>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</si>
  <si>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</si>
  <si>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</si>
  <si>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</si>
  <si>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</si>
  <si>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</si>
  <si>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</si>
  <si>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</si>
  <si>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</si>
  <si>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</si>
  <si>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</si>
  <si>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</si>
  <si>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</si>
  <si>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</si>
  <si>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</si>
  <si>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</si>
  <si>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</si>
  <si>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</si>
  <si>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</si>
  <si>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</si>
  <si>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</si>
  <si>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</si>
  <si>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</si>
  <si>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</si>
  <si>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</si>
  <si>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</si>
  <si>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</si>
  <si>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</si>
  <si>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</si>
  <si>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</si>
  <si>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</si>
  <si>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</si>
  <si>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</si>
  <si>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</si>
  <si>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</si>
  <si>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</si>
  <si>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</si>
  <si>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</si>
  <si>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</si>
  <si>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</si>
  <si>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</si>
  <si>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</si>
  <si>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</si>
  <si>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</si>
  <si>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</si>
  <si>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</si>
  <si>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</si>
  <si>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</si>
  <si>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</si>
  <si>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</si>
  <si>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</si>
  <si>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</si>
  <si>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</si>
  <si>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</si>
  <si>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</si>
  <si>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</si>
  <si>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</si>
  <si>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</si>
  <si>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</si>
  <si>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</si>
  <si>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</si>
  <si>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</si>
  <si>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</si>
  <si>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</si>
  <si>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</si>
  <si>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</si>
  <si>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</si>
  <si>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</si>
  <si>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</si>
  <si>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</si>
  <si>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</si>
  <si>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</si>
  <si>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</si>
  <si>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</si>
  <si>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</si>
  <si>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</si>
  <si>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</si>
  <si>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</si>
  <si>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</si>
  <si>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</si>
  <si>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</si>
  <si>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</si>
  <si>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</si>
  <si>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</si>
  <si>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</si>
  <si>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</si>
  <si>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</si>
  <si>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</si>
  <si>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</si>
  <si>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</si>
  <si>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</si>
  <si>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</si>
  <si>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</si>
  <si>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</si>
  <si>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</si>
  <si>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</si>
  <si>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</si>
  <si>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</si>
  <si>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</si>
  <si>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</si>
  <si>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</si>
  <si>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</si>
  <si>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</si>
  <si>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</si>
  <si>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</si>
  <si>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</si>
  <si>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</si>
  <si>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</si>
  <si>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</si>
  <si>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</si>
  <si>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</si>
  <si>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</si>
  <si>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</si>
  <si>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</si>
  <si>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</si>
  <si>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</si>
  <si>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</si>
  <si>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</si>
  <si>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</si>
  <si>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</si>
  <si>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</si>
  <si>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</si>
  <si>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</si>
  <si>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</si>
  <si>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</si>
  <si>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</si>
  <si>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</si>
  <si>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</si>
  <si>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</si>
  <si>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</si>
  <si>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</si>
  <si>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</si>
  <si>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</si>
  <si>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</si>
  <si>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</si>
  <si>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</si>
  <si>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</si>
  <si>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</si>
  <si>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</si>
  <si>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</si>
  <si>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</si>
  <si>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</si>
  <si>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</si>
  <si>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</si>
  <si>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</si>
  <si>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</si>
  <si>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</si>
  <si>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</si>
  <si>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</si>
  <si>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</si>
  <si>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</si>
  <si>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</si>
  <si>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</si>
  <si>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</si>
  <si>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</si>
  <si>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</si>
  <si>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</si>
  <si>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</si>
  <si>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</si>
  <si>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</si>
  <si>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</si>
  <si>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</si>
  <si>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</si>
  <si>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</si>
  <si>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</si>
  <si>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</si>
  <si>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</si>
  <si>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</si>
  <si>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</si>
  <si>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</si>
  <si>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</si>
  <si>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</si>
  <si>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</si>
  <si>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</si>
  <si>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</si>
  <si>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</si>
  <si>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</si>
  <si>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</si>
  <si>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</si>
  <si>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</si>
  <si>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</si>
  <si>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</si>
  <si>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</si>
  <si>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</si>
  <si>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</si>
  <si>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</si>
  <si>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</si>
  <si>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</si>
  <si>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</si>
  <si>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</si>
  <si>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</si>
  <si>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</si>
  <si>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</si>
  <si>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</si>
  <si>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</si>
  <si>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</si>
  <si>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</si>
  <si>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</si>
  <si>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</si>
  <si>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</si>
  <si>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</si>
  <si>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</si>
  <si>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</si>
  <si>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</si>
  <si>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</si>
  <si>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</si>
  <si>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</si>
  <si>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</si>
  <si>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</si>
  <si>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</si>
  <si>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</si>
  <si>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</si>
  <si>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</si>
  <si>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</si>
  <si>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</si>
  <si>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</si>
  <si>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</si>
  <si>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</si>
  <si>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</si>
  <si>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</si>
  <si>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</si>
  <si>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</si>
  <si>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</si>
  <si>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</si>
  <si>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</si>
  <si>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</si>
  <si>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</si>
  <si>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</si>
  <si>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</si>
  <si>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</si>
  <si>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</si>
  <si>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</si>
  <si>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</si>
  <si>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</si>
  <si>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</si>
  <si>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</si>
  <si>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</si>
  <si>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</si>
  <si>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</si>
  <si>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</si>
  <si>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</si>
  <si>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</si>
  <si>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</si>
  <si>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</si>
  <si>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</si>
  <si>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</si>
  <si>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</si>
  <si>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</si>
  <si>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</si>
  <si>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</si>
  <si>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</si>
  <si>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</si>
  <si>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</si>
  <si>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</si>
  <si>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</si>
  <si>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</si>
  <si>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</si>
  <si>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</si>
  <si>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</si>
  <si>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</si>
  <si>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</si>
  <si>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</si>
  <si>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</si>
  <si>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</si>
  <si>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</si>
  <si>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</si>
  <si>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</si>
  <si>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</si>
  <si>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</si>
  <si>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</si>
  <si>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</si>
  <si>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</si>
  <si>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</si>
  <si>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</si>
  <si>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</si>
  <si>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</si>
  <si>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</si>
  <si>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</si>
  <si>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</si>
  <si>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</si>
  <si>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</si>
  <si>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</si>
  <si>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</si>
  <si>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</si>
  <si>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</si>
  <si>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</si>
  <si>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</si>
  <si>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</si>
  <si>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</si>
  <si>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</si>
  <si>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</si>
  <si>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</si>
  <si>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</si>
  <si>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</si>
  <si>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</si>
  <si>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</si>
  <si>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</si>
  <si>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</si>
  <si>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</si>
  <si>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</si>
  <si>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</si>
  <si>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</si>
  <si>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</si>
  <si>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</si>
  <si>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</si>
  <si>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</si>
  <si>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</si>
  <si>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</si>
  <si>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</si>
  <si>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</si>
  <si>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</si>
  <si>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</si>
  <si>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</si>
  <si>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</si>
  <si>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</si>
  <si>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</si>
  <si>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</si>
  <si>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</si>
  <si>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</si>
  <si>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</si>
  <si>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</si>
  <si>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</si>
  <si>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</si>
  <si>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</si>
  <si>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</si>
  <si>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</si>
  <si>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</si>
  <si>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</si>
  <si>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</si>
  <si>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</si>
  <si>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</si>
  <si>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</si>
  <si>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</si>
  <si>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</si>
  <si>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</si>
  <si>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</si>
  <si>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</si>
  <si>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</si>
  <si>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</si>
  <si>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</si>
  <si>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</si>
  <si>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</si>
  <si>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</si>
  <si>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</si>
  <si>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</si>
  <si>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</si>
  <si>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</si>
  <si>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</si>
  <si>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</si>
  <si>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</si>
  <si>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</si>
  <si>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</si>
  <si>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</si>
  <si>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</si>
  <si>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</si>
  <si>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</si>
  <si>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</si>
  <si>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</si>
  <si>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</si>
  <si>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</si>
  <si>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</si>
  <si>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</si>
  <si>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</si>
  <si>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</si>
  <si>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</si>
  <si>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</si>
  <si>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</si>
  <si>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</si>
  <si>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</si>
  <si>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</si>
  <si>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</si>
  <si>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</si>
  <si>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</si>
  <si>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</si>
  <si>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</si>
  <si>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</si>
  <si>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</si>
  <si>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</si>
  <si>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</si>
  <si>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</si>
  <si>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</si>
  <si>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</si>
  <si>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</si>
  <si>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</si>
  <si>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</si>
  <si>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</si>
  <si>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</si>
  <si>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</si>
  <si>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</si>
  <si>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</si>
  <si>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</si>
  <si>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</si>
  <si>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</si>
  <si>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</si>
  <si>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</si>
  <si>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</si>
  <si>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</si>
  <si>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</si>
  <si>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</si>
  <si>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</si>
  <si>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</si>
  <si>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</si>
  <si>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</si>
  <si>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</si>
  <si>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</si>
  <si>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</si>
  <si>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</si>
  <si>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</si>
  <si>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</si>
  <si>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</si>
  <si>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</si>
  <si>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</si>
  <si>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</si>
  <si>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</si>
  <si>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</si>
  <si>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</si>
  <si>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</si>
  <si>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</si>
  <si>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</si>
  <si>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</si>
  <si>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</si>
  <si>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</si>
  <si>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</si>
  <si>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</si>
  <si>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</si>
  <si>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</si>
  <si>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</si>
  <si>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</si>
  <si>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</si>
  <si>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</si>
  <si>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</si>
  <si>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</si>
  <si>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</si>
  <si>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</si>
  <si>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</si>
  <si>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</si>
  <si>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</si>
  <si>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</si>
  <si>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</si>
  <si>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</si>
  <si>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</si>
  <si>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</si>
  <si>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</si>
  <si>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</si>
  <si>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</si>
  <si>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</si>
  <si>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</si>
  <si>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</si>
  <si>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</si>
  <si>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</si>
  <si>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</si>
  <si>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</si>
  <si>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</si>
  <si>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</si>
  <si>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</si>
  <si>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</si>
  <si>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</si>
  <si>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</si>
  <si>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</si>
  <si>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</si>
  <si>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</si>
  <si>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</si>
  <si>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</si>
  <si>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</si>
  <si>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</si>
  <si>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</si>
  <si>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</si>
  <si>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</si>
  <si>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</si>
  <si>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</si>
  <si>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</si>
  <si>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</si>
  <si>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</si>
  <si>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</si>
  <si>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</si>
  <si>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</si>
  <si>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</si>
  <si>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</si>
  <si>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</si>
  <si>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</si>
  <si>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</si>
  <si>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</si>
  <si>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</si>
  <si>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</si>
  <si>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</si>
  <si>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</si>
  <si>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</si>
  <si>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</si>
  <si>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</si>
  <si>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</si>
  <si>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</si>
  <si>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</si>
  <si>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</si>
  <si>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</si>
  <si>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</si>
  <si>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</si>
  <si>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</si>
  <si>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</si>
  <si>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</si>
  <si>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</si>
  <si>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</si>
  <si>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</si>
  <si>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</si>
  <si>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</si>
  <si>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</si>
  <si>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</si>
  <si>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</si>
  <si>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</si>
  <si>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</si>
  <si>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</si>
  <si>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</si>
  <si>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</si>
  <si>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</si>
  <si>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</si>
  <si>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</si>
  <si>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</si>
  <si>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</si>
  <si>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</si>
  <si>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</si>
  <si>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</si>
  <si>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</si>
  <si>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</si>
  <si>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</si>
  <si>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</si>
  <si>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</si>
  <si>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</si>
  <si>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</si>
  <si>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</si>
  <si>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</si>
  <si>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</si>
  <si>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</si>
  <si>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</si>
  <si>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</si>
  <si>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</si>
  <si>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</si>
  <si>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</si>
  <si>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</si>
  <si>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</si>
  <si>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</si>
  <si>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</si>
  <si>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</si>
  <si>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</si>
  <si>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</si>
  <si>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</si>
  <si>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</si>
  <si>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</si>
  <si>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</si>
  <si>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</si>
  <si>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</si>
  <si>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</si>
  <si>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</si>
  <si>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</si>
  <si>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</si>
  <si>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</si>
  <si>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</si>
  <si>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</si>
  <si>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</si>
  <si>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</si>
  <si>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</si>
  <si>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</si>
  <si>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</si>
  <si>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</si>
  <si>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</si>
  <si>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</si>
  <si>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</si>
  <si>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</si>
  <si>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</si>
  <si>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</si>
  <si>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</si>
  <si>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</si>
  <si>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</si>
  <si>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</si>
  <si>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</si>
  <si>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</si>
  <si>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</si>
  <si>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</si>
  <si>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</si>
  <si>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</si>
  <si>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</si>
  <si>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</si>
  <si>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</si>
  <si>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</si>
  <si>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</si>
  <si>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</si>
  <si>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</si>
  <si>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</si>
  <si>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</si>
  <si>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</si>
  <si>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</si>
  <si>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</si>
  <si>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</si>
  <si>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</si>
  <si>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</si>
  <si>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</si>
  <si>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</si>
  <si>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</si>
  <si>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</si>
  <si>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</si>
  <si>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</si>
  <si>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</si>
  <si>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</si>
  <si>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</si>
  <si>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</si>
  <si>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</si>
  <si>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</si>
  <si>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</si>
  <si>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</si>
  <si>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</si>
  <si>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</si>
  <si>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</si>
  <si>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</si>
  <si>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</si>
  <si>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</si>
  <si>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</si>
  <si>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</si>
  <si>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</si>
  <si>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</si>
  <si>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</si>
  <si>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</si>
  <si>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</si>
  <si>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</si>
  <si>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</si>
  <si>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</si>
  <si>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</si>
  <si>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</si>
  <si>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</si>
  <si>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</si>
  <si>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</si>
  <si>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</si>
  <si>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</si>
  <si>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</si>
  <si>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</si>
  <si>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</si>
  <si>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</si>
  <si>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</si>
  <si>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</si>
  <si>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</si>
  <si>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</si>
  <si>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</si>
  <si>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</si>
  <si>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</si>
  <si>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</si>
  <si>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</si>
  <si>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</si>
  <si>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</si>
  <si>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</si>
  <si>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</si>
  <si>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</si>
  <si>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</si>
  <si>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</si>
  <si>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</si>
  <si>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</si>
  <si>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</si>
  <si>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</si>
  <si>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</si>
  <si>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</si>
  <si>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</si>
  <si>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</si>
  <si>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</si>
  <si>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</si>
  <si>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</si>
  <si>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</si>
  <si>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</si>
  <si>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</si>
  <si>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</si>
  <si>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</si>
  <si>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</si>
  <si>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</si>
  <si>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</si>
  <si>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</si>
  <si>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</si>
  <si>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</si>
  <si>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</si>
  <si>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</si>
  <si>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</si>
  <si>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</si>
  <si>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</si>
  <si>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</si>
  <si>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</si>
  <si>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</si>
  <si>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</si>
  <si>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</si>
  <si>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</si>
  <si>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</si>
  <si>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</si>
  <si>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</si>
  <si>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</si>
  <si>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</si>
  <si>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</si>
  <si>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</si>
  <si>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</si>
  <si>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</si>
  <si>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</si>
  <si>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</si>
  <si>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</si>
  <si>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</si>
  <si>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</si>
  <si>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</si>
  <si>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</si>
  <si>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</si>
  <si>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</si>
  <si>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</si>
  <si>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</si>
  <si>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</si>
  <si>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</si>
  <si>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</si>
  <si>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</si>
  <si>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</si>
  <si>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</si>
  <si>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</si>
  <si>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</si>
  <si>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</si>
  <si>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</si>
  <si>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</si>
  <si>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</si>
  <si>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</si>
  <si>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</si>
  <si>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</si>
  <si>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</si>
  <si>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</si>
  <si>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</si>
  <si>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</si>
  <si>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</si>
  <si>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</si>
  <si>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</si>
  <si>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</si>
  <si>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</si>
  <si>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</si>
  <si>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</si>
  <si>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</si>
  <si>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</si>
  <si>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</si>
  <si>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</si>
  <si>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</si>
  <si>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</si>
  <si>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</si>
  <si>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</si>
  <si>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</si>
  <si>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</si>
  <si>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</si>
  <si>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</si>
  <si>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</si>
  <si>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</si>
  <si>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</si>
  <si>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</si>
  <si>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</si>
  <si>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</si>
  <si>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</si>
  <si>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</si>
  <si>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</si>
  <si>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</si>
  <si>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</si>
  <si>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</si>
  <si>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</si>
  <si>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</si>
  <si>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</si>
  <si>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</si>
  <si>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</si>
  <si>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</si>
  <si>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</si>
  <si>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</si>
  <si>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</si>
  <si>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</si>
  <si>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</si>
  <si>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</si>
  <si>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</si>
  <si>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</si>
  <si>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</si>
  <si>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</si>
  <si>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</si>
  <si>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</si>
  <si>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</si>
  <si>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</si>
  <si>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</si>
  <si>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</si>
  <si>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</si>
  <si>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</si>
  <si>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</si>
  <si>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</si>
  <si>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</si>
  <si>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</si>
  <si>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</si>
  <si>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</si>
  <si>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</si>
  <si>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</si>
  <si>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</si>
  <si>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</si>
  <si>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</si>
  <si>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</si>
  <si>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</si>
  <si>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</si>
  <si>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</si>
  <si>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</si>
  <si>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</si>
  <si>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</si>
  <si>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</si>
  <si>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</si>
  <si>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</si>
  <si>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</si>
  <si>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</si>
  <si>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</si>
  <si>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</si>
  <si>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</si>
  <si>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</si>
  <si>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</si>
  <si>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</si>
  <si>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</si>
  <si>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</si>
  <si>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</si>
  <si>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</si>
  <si>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</si>
  <si>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</si>
  <si>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</si>
  <si>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</si>
  <si>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</si>
  <si>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</si>
  <si>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</si>
  <si>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</si>
  <si>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</si>
  <si>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</si>
  <si>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</si>
  <si>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</si>
  <si>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</si>
  <si>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</si>
  <si>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</si>
  <si>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</si>
  <si>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</si>
  <si>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</si>
  <si>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</si>
  <si>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</si>
  <si>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</si>
  <si>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</si>
  <si>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</si>
  <si>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</si>
  <si>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</si>
  <si>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</si>
  <si>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</si>
  <si>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</si>
  <si>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</si>
  <si>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</si>
  <si>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</si>
  <si>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</si>
  <si>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</si>
  <si>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</si>
  <si>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</si>
  <si>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</si>
  <si>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</si>
  <si>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</si>
  <si>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</si>
  <si>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</si>
  <si>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</si>
  <si>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</si>
  <si>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</si>
  <si>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</si>
  <si>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</si>
  <si>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</si>
  <si>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</si>
  <si>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</si>
  <si>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</si>
  <si>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</si>
  <si>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</si>
  <si>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</si>
  <si>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</si>
  <si>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</si>
  <si>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</si>
  <si>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</si>
  <si>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</si>
  <si>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</si>
  <si>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</si>
  <si>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</si>
  <si>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</si>
  <si>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</si>
  <si>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</si>
  <si>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</si>
  <si>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</si>
  <si>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</si>
  <si>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</si>
  <si>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</si>
  <si>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</si>
  <si>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</si>
  <si>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</si>
  <si>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</si>
  <si>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</si>
  <si>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</si>
  <si>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</si>
  <si>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</si>
  <si>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</si>
  <si>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</si>
  <si>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</si>
  <si>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</si>
  <si>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</si>
  <si>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</si>
  <si>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</si>
  <si>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</si>
  <si>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</si>
  <si>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</si>
  <si>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</si>
  <si>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</si>
  <si>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</si>
  <si>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</si>
  <si>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</si>
  <si>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</si>
  <si>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</si>
  <si>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</si>
  <si>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</si>
  <si>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</si>
  <si>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</si>
  <si>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</si>
  <si>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</si>
  <si>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</si>
  <si>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</si>
  <si>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</si>
  <si>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</si>
  <si>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</si>
  <si>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</si>
  <si>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</si>
  <si>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</si>
  <si>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</si>
  <si>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</si>
  <si>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</si>
  <si>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</si>
  <si>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</si>
  <si>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</si>
  <si>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</si>
  <si>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</si>
  <si>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</si>
  <si>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</si>
  <si>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</si>
  <si>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</si>
  <si>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</si>
  <si>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</si>
  <si>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</si>
  <si>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</si>
  <si>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</si>
  <si>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</si>
  <si>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</si>
  <si>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</si>
  <si>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</si>
  <si>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</si>
  <si>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</si>
  <si>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</si>
  <si>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</si>
  <si>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</si>
  <si>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</si>
  <si>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</si>
  <si>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</si>
  <si>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</si>
  <si>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</si>
  <si>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</si>
  <si>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</si>
  <si>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</si>
  <si>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</si>
  <si>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</si>
  <si>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</si>
  <si>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</si>
  <si>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</si>
  <si>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</si>
  <si>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</si>
  <si>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</si>
  <si>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</si>
  <si>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</si>
  <si>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</si>
  <si>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</si>
  <si>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</si>
  <si>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</si>
  <si>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</si>
  <si>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</si>
  <si>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</si>
  <si>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</si>
  <si>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</si>
  <si>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</si>
  <si>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</si>
  <si>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</si>
  <si>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</si>
  <si>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</si>
  <si>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</si>
  <si>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</si>
  <si>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</si>
  <si>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</si>
  <si>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</si>
  <si>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</si>
  <si>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</si>
  <si>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</si>
  <si>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</si>
  <si>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</si>
  <si>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</si>
  <si>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</si>
  <si>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</si>
  <si>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</si>
  <si>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</si>
  <si>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</si>
  <si>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</si>
  <si>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</si>
  <si>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</si>
  <si>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</si>
  <si>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</si>
  <si>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</si>
  <si>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</si>
  <si>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</si>
  <si>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</si>
  <si>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</si>
  <si>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</si>
  <si>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</si>
  <si>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</si>
  <si>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</si>
  <si>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</si>
  <si>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</si>
  <si>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</si>
  <si>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</si>
  <si>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</si>
  <si>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</si>
  <si>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</si>
  <si>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</si>
  <si>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</si>
  <si>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</si>
  <si>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</si>
  <si>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</si>
  <si>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</si>
  <si>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</si>
  <si>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</si>
  <si>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</si>
  <si>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</si>
  <si>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</si>
  <si>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</si>
  <si>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</si>
  <si>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</si>
  <si>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</si>
  <si>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</si>
  <si>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</si>
  <si>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</si>
  <si>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</si>
  <si>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</si>
  <si>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</si>
  <si>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</si>
  <si>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</si>
  <si>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</si>
  <si>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</si>
  <si>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</si>
  <si>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</si>
  <si>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</si>
  <si>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</si>
  <si>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</si>
  <si>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</si>
  <si>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</si>
  <si>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</si>
  <si>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</si>
  <si>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</si>
  <si>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</si>
  <si>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</si>
  <si>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</si>
  <si>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</si>
  <si>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</si>
  <si>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</si>
  <si>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</si>
  <si>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</si>
  <si>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</si>
  <si>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</si>
  <si>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</si>
  <si>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</si>
  <si>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</si>
  <si>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</si>
  <si>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</si>
  <si>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</si>
  <si>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</si>
  <si>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</si>
  <si>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</si>
  <si>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</si>
  <si>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</si>
  <si>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</si>
  <si>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</si>
  <si>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</si>
  <si>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</si>
  <si>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</si>
  <si>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</si>
  <si>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</si>
  <si>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</si>
  <si>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</si>
  <si>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</si>
  <si>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</si>
  <si>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</si>
  <si>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</si>
  <si>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</si>
  <si>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</si>
  <si>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</si>
  <si>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</si>
  <si>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</si>
  <si>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</si>
  <si>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</si>
  <si>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</si>
  <si>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</si>
  <si>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</si>
  <si>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</si>
  <si>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</si>
  <si>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</si>
  <si>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</si>
  <si>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</si>
  <si>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</si>
  <si>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</si>
  <si>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</si>
  <si>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</si>
  <si>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</si>
  <si>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</si>
  <si>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</si>
  <si>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</si>
  <si>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</si>
  <si>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</si>
  <si>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</si>
  <si>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</si>
  <si>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</si>
  <si>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</si>
  <si>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</si>
  <si>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</si>
  <si>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</si>
  <si>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</si>
  <si>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</si>
  <si>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</si>
  <si>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</si>
  <si>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</si>
  <si>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</si>
  <si>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</si>
  <si>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</si>
  <si>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</si>
  <si>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</si>
  <si>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</si>
  <si>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</si>
  <si>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</si>
  <si>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</si>
  <si>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</si>
  <si>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</si>
  <si>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</si>
  <si>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</si>
  <si>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</si>
  <si>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</si>
  <si>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</si>
  <si>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</si>
  <si>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</si>
  <si>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</si>
  <si>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</si>
  <si>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</si>
  <si>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</si>
  <si>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</si>
  <si>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</si>
  <si>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</si>
  <si>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</si>
  <si>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</si>
  <si>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</si>
  <si>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</si>
  <si>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</si>
  <si>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</si>
  <si>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</si>
  <si>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</si>
  <si>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</si>
  <si>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</si>
  <si>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</si>
  <si>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</si>
  <si>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</si>
  <si>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</si>
  <si>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</si>
  <si>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</si>
  <si>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</si>
  <si>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</si>
  <si>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</si>
  <si>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</si>
  <si>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</si>
  <si>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</si>
  <si>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</si>
  <si>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</si>
  <si>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</si>
  <si>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</si>
  <si>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</si>
  <si>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</si>
  <si>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</si>
  <si>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</si>
  <si>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</si>
  <si>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</si>
  <si>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</si>
  <si>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</si>
  <si>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</si>
  <si>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</si>
  <si>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</si>
  <si>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</si>
  <si>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</si>
  <si>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</si>
  <si>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</si>
  <si>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</si>
  <si>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</si>
  <si>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</si>
  <si>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</si>
  <si>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</si>
  <si>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</si>
  <si>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</si>
  <si>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</si>
  <si>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</si>
  <si>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</si>
  <si>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</si>
  <si>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</si>
  <si>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</si>
  <si>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</si>
  <si>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</si>
  <si>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</si>
  <si>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</si>
  <si>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</si>
  <si>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</si>
  <si>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</si>
  <si>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</si>
  <si>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</si>
  <si>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</si>
  <si>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</si>
  <si>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</si>
  <si>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</si>
  <si>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</si>
  <si>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</si>
  <si>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</si>
  <si>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</si>
  <si>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</si>
  <si>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</si>
  <si>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</si>
  <si>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</si>
  <si>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</si>
  <si>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</si>
  <si>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</si>
  <si>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</si>
  <si>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</si>
  <si>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</si>
  <si>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</si>
  <si>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</si>
  <si>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</si>
  <si>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</si>
  <si>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</si>
  <si>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</si>
  <si>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</si>
  <si>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</si>
  <si>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</si>
  <si>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</si>
  <si>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</si>
  <si>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</si>
  <si>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</si>
  <si>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</si>
  <si>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</si>
  <si>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</si>
  <si>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</si>
  <si>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</si>
  <si>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</si>
  <si>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</si>
  <si>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</si>
  <si>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</si>
  <si>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</si>
  <si>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</si>
  <si>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</si>
  <si>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</si>
  <si>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</si>
  <si>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</si>
  <si>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</si>
  <si>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</si>
  <si>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</si>
  <si>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</si>
  <si>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</si>
  <si>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</si>
  <si>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</si>
  <si>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</si>
  <si>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</si>
  <si>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</si>
  <si>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</si>
  <si>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</si>
  <si>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</si>
  <si>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</si>
  <si>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</si>
  <si>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</si>
  <si>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</si>
  <si>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</si>
  <si>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</si>
  <si>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</si>
  <si>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</si>
  <si>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</si>
  <si>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</si>
  <si>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</si>
  <si>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</si>
  <si>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</si>
  <si>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</si>
  <si>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</si>
  <si>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</si>
  <si>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</si>
  <si>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</si>
  <si>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</si>
  <si>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</si>
  <si>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</si>
  <si>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</si>
  <si>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</si>
  <si>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</si>
  <si>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</si>
  <si>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</si>
  <si>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</si>
  <si>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</si>
  <si>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</si>
  <si>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</si>
  <si>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</si>
  <si>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</si>
  <si>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</si>
  <si>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</si>
  <si>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</si>
  <si>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</si>
  <si>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</si>
  <si>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</si>
  <si>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</si>
  <si>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</si>
  <si>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</si>
  <si>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</si>
  <si>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</si>
  <si>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</si>
  <si>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</si>
  <si>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</si>
  <si>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</si>
  <si>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</si>
  <si>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</si>
  <si>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</si>
  <si>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</si>
  <si>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</si>
  <si>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</si>
  <si>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</si>
  <si>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</si>
  <si>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</si>
  <si>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</si>
  <si>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</si>
  <si>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</si>
  <si>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</si>
  <si>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</si>
  <si>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</si>
  <si>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</si>
  <si>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</si>
  <si>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</si>
  <si>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</si>
  <si>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</si>
  <si>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</si>
  <si>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</si>
  <si>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</si>
  <si>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</si>
  <si>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</si>
  <si>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</si>
  <si>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</si>
  <si>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</si>
  <si>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</si>
  <si>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</si>
  <si>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</si>
  <si>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</si>
  <si>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</si>
  <si>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</si>
  <si>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</si>
  <si>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</si>
  <si>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</si>
  <si>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</si>
  <si>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</si>
  <si>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</si>
  <si>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</si>
  <si>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</si>
  <si>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</si>
  <si>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</si>
  <si>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</si>
  <si>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</si>
  <si>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</si>
  <si>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</si>
  <si>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</si>
  <si>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</si>
  <si>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</si>
  <si>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</si>
  <si>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</si>
  <si>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</si>
  <si>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</si>
  <si>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</si>
  <si>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</si>
  <si>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</si>
  <si>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</si>
  <si>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</si>
  <si>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</si>
  <si>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</si>
  <si>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</si>
  <si>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</si>
  <si>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</si>
  <si>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</si>
  <si>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</si>
  <si>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</si>
  <si>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</si>
  <si>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</si>
  <si>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</si>
  <si>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</si>
  <si>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</si>
  <si>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</si>
  <si>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</si>
  <si>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</si>
  <si>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</si>
  <si>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</si>
  <si>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</si>
  <si>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</si>
  <si>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</si>
  <si>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</si>
  <si>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</si>
  <si>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</si>
  <si>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</si>
  <si>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</si>
  <si>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</si>
  <si>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</si>
  <si>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</si>
  <si>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</si>
  <si>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</si>
  <si>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</si>
  <si>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</si>
  <si>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</si>
  <si>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</si>
  <si>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</si>
  <si>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</si>
  <si>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</si>
  <si>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</si>
  <si>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</si>
  <si>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</si>
  <si>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</si>
  <si>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</si>
  <si>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</si>
  <si>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</si>
  <si>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</si>
  <si>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</si>
  <si>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</si>
  <si>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</si>
  <si>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</si>
  <si>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</si>
  <si>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</si>
  <si>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</si>
  <si>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</si>
  <si>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</si>
  <si>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</si>
  <si>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</si>
  <si>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</si>
  <si>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</si>
  <si>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</si>
  <si>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</si>
  <si>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</si>
  <si>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</si>
  <si>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</si>
  <si>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</si>
  <si>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</si>
  <si>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</si>
  <si>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</si>
  <si>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</si>
  <si>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</si>
  <si>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</si>
  <si>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</si>
  <si>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</si>
  <si>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</si>
  <si>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</si>
  <si>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</si>
  <si>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</si>
  <si>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</si>
  <si>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</si>
  <si>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</si>
  <si>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</si>
  <si>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</si>
  <si>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</si>
  <si>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</si>
  <si>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</si>
  <si>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</si>
  <si>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</si>
  <si>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</si>
  <si>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</si>
  <si>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</si>
  <si>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</si>
  <si>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</si>
  <si>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</si>
  <si>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</si>
  <si>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</si>
  <si>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</si>
  <si>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</si>
  <si>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</si>
  <si>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</si>
  <si>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</si>
  <si>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</si>
  <si>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</si>
  <si>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</si>
  <si>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</si>
  <si>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</si>
  <si>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</si>
  <si>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</si>
  <si>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</si>
  <si>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</si>
  <si>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</si>
  <si>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</si>
  <si>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</si>
  <si>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</si>
  <si>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</si>
  <si>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</si>
  <si>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</si>
  <si>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</si>
  <si>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</si>
  <si>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</si>
  <si>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</si>
  <si>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</si>
  <si>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</si>
  <si>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</si>
  <si>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</si>
  <si>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</si>
  <si>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</si>
  <si>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</si>
  <si>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</si>
  <si>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</si>
  <si>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</si>
  <si>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</si>
  <si>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</si>
  <si>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</si>
  <si>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</si>
  <si>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</si>
  <si>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</si>
  <si>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</si>
  <si>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</si>
  <si>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</si>
  <si>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</si>
  <si>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</si>
  <si>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</si>
  <si>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</si>
  <si>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</si>
  <si>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</si>
  <si>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</si>
  <si>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</si>
  <si>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</si>
  <si>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</si>
  <si>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</si>
  <si>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</si>
  <si>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</si>
  <si>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</si>
  <si>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</si>
  <si>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</si>
  <si>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</si>
  <si>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</si>
  <si>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</si>
  <si>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</si>
  <si>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</si>
  <si>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</si>
  <si>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</si>
  <si>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</si>
  <si>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</si>
  <si>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</si>
  <si>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</si>
  <si>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</si>
  <si>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</si>
  <si>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</si>
  <si>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</si>
  <si>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</si>
  <si>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</si>
  <si>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</si>
  <si>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</si>
  <si>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</si>
  <si>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</si>
  <si>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</si>
  <si>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</si>
  <si>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</si>
  <si>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</si>
  <si>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</si>
  <si>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</si>
  <si>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</si>
  <si>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</si>
  <si>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</si>
  <si>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</si>
  <si>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</si>
  <si>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</si>
  <si>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</si>
  <si>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</si>
  <si>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</si>
  <si>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</si>
  <si>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</si>
  <si>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</si>
  <si>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</si>
  <si>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</si>
  <si>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</si>
  <si>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</si>
  <si>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</si>
  <si>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</si>
  <si>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</si>
  <si>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</si>
  <si>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</si>
  <si>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</si>
  <si>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</si>
  <si>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</si>
  <si>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</si>
  <si>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</si>
  <si>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</si>
  <si>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</si>
  <si>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</si>
  <si>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</si>
  <si>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</si>
  <si>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</si>
  <si>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</si>
  <si>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</si>
  <si>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</si>
  <si>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</si>
  <si>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</si>
  <si>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</si>
  <si>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</si>
  <si>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</si>
  <si>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</si>
  <si>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</si>
  <si>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</si>
  <si>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</si>
  <si>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</si>
  <si>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</si>
  <si>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</si>
  <si>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</si>
  <si>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</si>
  <si>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</si>
  <si>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</si>
  <si>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</si>
  <si>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</si>
  <si>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</si>
  <si>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</si>
  <si>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</si>
  <si>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</si>
  <si>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</si>
  <si>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</si>
  <si>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</si>
  <si>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</si>
  <si>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</si>
  <si>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</si>
  <si>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</si>
  <si>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</si>
  <si>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</si>
  <si>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</si>
  <si>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</si>
  <si>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</si>
  <si>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</si>
  <si>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</si>
  <si>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</si>
  <si>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</si>
  <si>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</si>
  <si>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</si>
  <si>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</si>
  <si>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</si>
  <si>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</si>
  <si>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</si>
  <si>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</si>
  <si>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</si>
  <si>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</si>
  <si>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</si>
  <si>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</si>
  <si>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</si>
  <si>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</si>
  <si>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</si>
  <si>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</si>
  <si>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</si>
  <si>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</si>
  <si>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</si>
  <si>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</si>
  <si>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</si>
  <si>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</si>
  <si>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</si>
  <si>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</si>
  <si>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</si>
  <si>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</si>
  <si>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</si>
  <si>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</si>
  <si>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</si>
  <si>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</si>
  <si>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</si>
  <si>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</si>
  <si>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</si>
  <si>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</si>
  <si>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</si>
  <si>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</si>
  <si>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</si>
  <si>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</si>
  <si>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</si>
  <si>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</si>
  <si>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</si>
  <si>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</si>
  <si>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</si>
  <si>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</si>
  <si>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</si>
  <si>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</si>
  <si>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</si>
  <si>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</si>
  <si>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</si>
  <si>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</si>
  <si>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</si>
  <si>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</si>
  <si>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</si>
  <si>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</si>
  <si>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</si>
  <si>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</si>
  <si>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</si>
  <si>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</si>
  <si>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</si>
  <si>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</si>
  <si>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</si>
  <si>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</si>
  <si>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</si>
  <si>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</si>
  <si>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</si>
  <si>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</si>
  <si>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</si>
  <si>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</si>
  <si>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</si>
  <si>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</si>
  <si>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</si>
  <si>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</si>
  <si>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</si>
  <si>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</si>
  <si>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</si>
  <si>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</si>
  <si>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</si>
  <si>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</si>
  <si>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</si>
  <si>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</si>
  <si>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</si>
  <si>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</si>
  <si>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</si>
  <si>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</si>
  <si>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</si>
  <si>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</si>
  <si>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</si>
  <si>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</si>
  <si>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</si>
  <si>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</si>
  <si>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</si>
  <si>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</si>
  <si>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</si>
  <si>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</si>
  <si>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</si>
  <si>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</si>
  <si>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</si>
  <si>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</si>
  <si>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</si>
  <si>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</si>
  <si>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</si>
  <si>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</si>
  <si>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</si>
  <si>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</si>
  <si>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</si>
  <si>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</si>
  <si>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</si>
  <si>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</si>
  <si>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</si>
  <si>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</si>
  <si>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</si>
  <si>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</si>
  <si>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</si>
  <si>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</si>
  <si>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</si>
  <si>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</si>
  <si>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</si>
  <si>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</si>
  <si>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</si>
  <si>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</si>
  <si>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</si>
  <si>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</si>
  <si>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</si>
  <si>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</si>
  <si>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</si>
  <si>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</si>
  <si>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</si>
  <si>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</si>
  <si>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</si>
  <si>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</si>
  <si>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</si>
  <si>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</si>
  <si>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</si>
  <si>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</si>
  <si>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</si>
  <si>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</si>
  <si>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</si>
  <si>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</si>
  <si>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</si>
  <si>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</si>
  <si>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</si>
  <si>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</si>
  <si>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</si>
  <si>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</si>
  <si>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</si>
  <si>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</si>
  <si>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</si>
  <si>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</si>
  <si>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</si>
  <si>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</si>
  <si>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</si>
  <si>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</si>
  <si>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</si>
  <si>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</si>
  <si>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</si>
  <si>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</si>
  <si>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</si>
  <si>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</si>
  <si>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</si>
  <si>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</si>
  <si>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</si>
  <si>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</si>
  <si>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</si>
  <si>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</si>
  <si>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</si>
  <si>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</si>
  <si>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</si>
  <si>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</si>
  <si>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</si>
  <si>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</si>
  <si>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</si>
  <si>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</si>
  <si>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</si>
  <si>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</si>
  <si>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</si>
  <si>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</si>
  <si>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</si>
  <si>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</si>
  <si>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</si>
  <si>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</si>
  <si>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</si>
  <si>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</si>
  <si>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</si>
  <si>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</si>
  <si>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</si>
  <si>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</si>
  <si>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</si>
  <si>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</si>
  <si>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</si>
  <si>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</si>
  <si>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</si>
  <si>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</si>
  <si>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</si>
  <si>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</si>
  <si>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</si>
  <si>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</si>
  <si>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</si>
  <si>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</si>
  <si>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</si>
  <si>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</si>
  <si>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</si>
  <si>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</si>
  <si>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</si>
  <si>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</si>
  <si>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</si>
  <si>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</si>
  <si>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</si>
  <si>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</si>
  <si>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</si>
  <si>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</si>
  <si>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</si>
  <si>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</si>
  <si>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</si>
  <si>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</si>
  <si>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</si>
  <si>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</si>
  <si>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</si>
  <si>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</si>
  <si>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</si>
  <si>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</si>
  <si>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</si>
  <si>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</si>
  <si>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</si>
  <si>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</si>
  <si>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</si>
  <si>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</si>
  <si>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</si>
  <si>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</si>
  <si>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</si>
  <si>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</si>
  <si>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</si>
  <si>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</si>
  <si>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</si>
  <si>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</si>
  <si>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</si>
  <si>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</si>
  <si>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</si>
  <si>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</si>
  <si>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</si>
  <si>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</si>
  <si>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</si>
  <si>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</si>
  <si>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</si>
  <si>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</si>
  <si>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</si>
  <si>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</si>
  <si>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</si>
  <si>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</si>
  <si>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</si>
  <si>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</si>
  <si>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</si>
  <si>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</si>
  <si>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</si>
  <si>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</si>
  <si>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</si>
  <si>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</si>
  <si>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</si>
  <si>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</si>
  <si>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</si>
  <si>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</si>
  <si>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</si>
  <si>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</si>
  <si>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</si>
  <si>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</si>
  <si>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</si>
  <si>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</si>
  <si>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</si>
  <si>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</si>
  <si>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</si>
  <si>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</si>
  <si>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</si>
  <si>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</si>
  <si>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</si>
  <si>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</si>
  <si>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</si>
  <si>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</si>
  <si>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</si>
  <si>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</si>
  <si>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</si>
  <si>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</si>
  <si>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</si>
  <si>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</si>
  <si>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</si>
  <si>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</si>
  <si>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</si>
  <si>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</si>
  <si>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</si>
  <si>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</si>
  <si>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</si>
  <si>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</si>
  <si>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</si>
  <si>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</si>
  <si>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</si>
  <si>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</si>
  <si>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</si>
  <si>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</si>
  <si>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</si>
  <si>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</si>
  <si>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</si>
  <si>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</si>
  <si>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</si>
  <si>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</si>
  <si>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</si>
  <si>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</si>
  <si>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</si>
  <si>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</si>
  <si>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</si>
  <si>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</si>
  <si>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</si>
  <si>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</si>
  <si>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</si>
  <si>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</si>
  <si>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</si>
  <si>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</si>
  <si>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</si>
  <si>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</si>
  <si>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</si>
  <si>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</si>
  <si>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</si>
  <si>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</si>
  <si>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</si>
  <si>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</si>
  <si>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</si>
  <si>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</si>
  <si>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</si>
  <si>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</si>
  <si>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</si>
  <si>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</si>
  <si>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</si>
  <si>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</si>
  <si>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</si>
  <si>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</si>
  <si>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</si>
  <si>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</si>
  <si>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</si>
  <si>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</si>
  <si>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</si>
  <si>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</si>
  <si>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</si>
  <si>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</si>
  <si>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</si>
  <si>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</si>
  <si>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</si>
  <si>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</si>
  <si>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</si>
  <si>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</si>
  <si>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</si>
  <si>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</si>
  <si>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</si>
  <si>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</si>
  <si>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</si>
  <si>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</si>
  <si>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</si>
  <si>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</si>
  <si>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</si>
  <si>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</si>
  <si>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</si>
  <si>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</si>
  <si>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</si>
  <si>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</si>
  <si>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</si>
  <si>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</si>
  <si>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</si>
  <si>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</si>
  <si>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</si>
  <si>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</si>
  <si>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</si>
  <si>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</si>
  <si>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</si>
  <si>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</si>
  <si>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</si>
  <si>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</si>
  <si>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</si>
  <si>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</si>
  <si>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</si>
  <si>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</si>
  <si>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</si>
  <si>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</si>
  <si>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</si>
  <si>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</si>
  <si>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</si>
  <si>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</si>
  <si>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</si>
  <si>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</si>
  <si>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</si>
  <si>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</si>
  <si>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</si>
  <si>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</si>
  <si>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</si>
  <si>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</si>
  <si>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</si>
  <si>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</si>
  <si>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</si>
  <si>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</si>
  <si>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</si>
  <si>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</si>
  <si>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</si>
  <si>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</si>
  <si>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</si>
  <si>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</si>
  <si>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</si>
  <si>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</si>
  <si>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</si>
  <si>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</si>
  <si>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</si>
  <si>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</si>
  <si>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</si>
  <si>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</si>
  <si>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</si>
  <si>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</si>
  <si>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</si>
  <si>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</si>
  <si>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</si>
  <si>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</si>
  <si>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</si>
  <si>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</si>
  <si>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</si>
  <si>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</si>
  <si>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</si>
  <si>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</si>
  <si>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</si>
  <si>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</si>
  <si>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</si>
  <si>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</si>
  <si>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</si>
  <si>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</si>
  <si>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</si>
  <si>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</si>
  <si>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</si>
  <si>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</si>
  <si>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</si>
  <si>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</si>
  <si>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</si>
  <si>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</si>
  <si>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</si>
  <si>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</si>
  <si>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</si>
  <si>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</si>
  <si>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</si>
  <si>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</si>
  <si>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</si>
  <si>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</si>
  <si>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</si>
  <si>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</si>
  <si>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</si>
  <si>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</si>
  <si>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</si>
  <si>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</si>
  <si>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</si>
  <si>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</si>
  <si>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</si>
  <si>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</si>
  <si>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</si>
  <si>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</si>
  <si>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</si>
  <si>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</si>
  <si>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</si>
  <si>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</si>
  <si>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</si>
  <si>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</si>
  <si>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</si>
  <si>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</si>
  <si>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</si>
  <si>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</si>
  <si>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</si>
  <si>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</si>
  <si>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</si>
  <si>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</si>
  <si>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</si>
  <si>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</si>
  <si>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</si>
  <si>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</si>
  <si>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</si>
  <si>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</si>
  <si>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</si>
  <si>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</si>
  <si>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</si>
  <si>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</si>
  <si>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</si>
  <si>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</si>
  <si>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</si>
  <si>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</si>
  <si>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</si>
  <si>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</si>
  <si>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</si>
  <si>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</si>
  <si>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</si>
  <si>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</si>
  <si>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</si>
  <si>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</si>
  <si>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</si>
  <si>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</si>
  <si>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</si>
  <si>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</si>
  <si>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</si>
  <si>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</si>
  <si>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</si>
  <si>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</si>
  <si>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</si>
  <si>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</si>
  <si>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</si>
  <si>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</si>
  <si>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</si>
  <si>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</si>
  <si>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</si>
  <si>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</si>
  <si>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</si>
  <si>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</si>
  <si>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</si>
  <si>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</si>
  <si>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</si>
  <si>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</si>
  <si>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</si>
  <si>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</si>
  <si>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</si>
  <si>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</si>
  <si>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</si>
  <si>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</si>
  <si>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</si>
  <si>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</si>
  <si>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</si>
  <si>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</si>
  <si>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</si>
  <si>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</si>
  <si>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</si>
  <si>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</si>
  <si>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</si>
  <si>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</si>
  <si>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</si>
  <si>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</si>
  <si>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</si>
  <si>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</si>
  <si>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</si>
  <si>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</si>
  <si>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</si>
  <si>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</si>
  <si>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</si>
  <si>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</si>
  <si>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</si>
  <si>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</si>
  <si>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</si>
  <si>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</si>
  <si>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</si>
  <si>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</si>
  <si>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</si>
  <si>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</si>
  <si>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</si>
  <si>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</si>
  <si>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</si>
  <si>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</si>
  <si>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</si>
  <si>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</si>
  <si>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</si>
  <si>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</si>
  <si>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</si>
  <si>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</si>
  <si>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</si>
  <si>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</si>
  <si>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</si>
  <si>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</si>
  <si>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</si>
  <si>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</si>
  <si>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</si>
  <si>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</si>
  <si>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</si>
  <si>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</si>
  <si>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</si>
  <si>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</si>
  <si>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</si>
  <si>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</si>
  <si>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</si>
  <si>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</si>
  <si>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</si>
  <si>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</si>
  <si>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</si>
  <si>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</si>
  <si>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</si>
  <si>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</si>
  <si>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</si>
  <si>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</si>
  <si>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</si>
  <si>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</si>
  <si>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</si>
  <si>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</si>
  <si>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</si>
  <si>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</si>
  <si>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</si>
  <si>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</si>
  <si>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</si>
  <si>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</si>
  <si>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</si>
  <si>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</si>
  <si>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</si>
  <si>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</si>
  <si>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</si>
  <si>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</si>
  <si>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</si>
  <si>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</si>
  <si>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</si>
  <si>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</si>
  <si>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</si>
  <si>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</si>
  <si>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</si>
  <si>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</si>
  <si>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</si>
  <si>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</si>
  <si>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</si>
  <si>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</si>
  <si>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</si>
  <si>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</si>
  <si>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</si>
  <si>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</si>
  <si>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</si>
  <si>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</si>
  <si>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</si>
  <si>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</si>
  <si>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</si>
  <si>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</si>
  <si>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</si>
  <si>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</si>
  <si>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</si>
  <si>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</si>
  <si>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</si>
  <si>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</si>
  <si>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</si>
  <si>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</si>
  <si>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</si>
  <si>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</si>
  <si>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</si>
  <si>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</si>
  <si>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</si>
  <si>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</si>
  <si>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</si>
  <si>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</si>
  <si>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</si>
  <si>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</si>
  <si>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</si>
  <si>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</si>
  <si>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</si>
  <si>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</si>
  <si>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</si>
  <si>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</si>
  <si>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</si>
  <si>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</si>
  <si>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</si>
  <si>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</si>
  <si>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</si>
  <si>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</si>
  <si>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</si>
  <si>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</si>
  <si>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</si>
  <si>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</si>
  <si>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</si>
  <si>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</si>
  <si>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</si>
  <si>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</si>
  <si>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</si>
  <si>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</si>
  <si>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</si>
  <si>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</si>
  <si>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</si>
  <si>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</si>
  <si>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</si>
  <si>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</si>
  <si>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</si>
  <si>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</si>
  <si>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</si>
  <si>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</si>
  <si>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</si>
  <si>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</si>
  <si>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</si>
  <si>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</si>
  <si>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</si>
  <si>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</si>
  <si>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</si>
  <si>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</si>
  <si>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</si>
  <si>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</si>
  <si>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</si>
  <si>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</si>
  <si>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</si>
  <si>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</si>
  <si>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</si>
  <si>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</si>
  <si>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</si>
  <si>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</si>
  <si>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</si>
  <si>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</si>
  <si>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</si>
  <si>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</si>
  <si>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</si>
  <si>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</si>
  <si>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</si>
  <si>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</si>
  <si>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</si>
  <si>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</si>
  <si>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</si>
  <si>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</si>
  <si>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</si>
  <si>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</si>
  <si>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</si>
  <si>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</si>
  <si>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</si>
  <si>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</si>
  <si>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</si>
  <si>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</si>
  <si>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</si>
  <si>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</si>
  <si>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</si>
  <si>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</si>
  <si>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</si>
  <si>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</si>
  <si>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</si>
  <si>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</si>
  <si>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</si>
  <si>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</si>
  <si>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</si>
  <si>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</si>
  <si>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</si>
  <si>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</si>
  <si>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</si>
  <si>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</si>
  <si>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</si>
  <si>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</si>
  <si>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</si>
  <si>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</si>
  <si>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</si>
  <si>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</si>
  <si>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</si>
  <si>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</si>
  <si>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</si>
  <si>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</si>
  <si>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</si>
  <si>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</si>
  <si>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</si>
  <si>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</si>
  <si>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</si>
  <si>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</si>
  <si>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</si>
  <si>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</si>
  <si>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</si>
  <si>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</si>
  <si>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</si>
  <si>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</si>
  <si>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</si>
  <si>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</si>
  <si>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</si>
  <si>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</si>
  <si>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</si>
  <si>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</si>
  <si>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</si>
  <si>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</si>
  <si>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</si>
  <si>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</si>
  <si>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</si>
  <si>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</si>
  <si>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</si>
  <si>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</si>
  <si>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</si>
  <si>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</si>
  <si>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</si>
  <si>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</si>
  <si>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</si>
  <si>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</si>
  <si>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</si>
  <si>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</si>
  <si>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</si>
  <si>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</si>
  <si>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</si>
  <si>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</si>
  <si>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</si>
  <si>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</si>
  <si>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</si>
  <si>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</si>
  <si>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</si>
  <si>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</si>
  <si>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</si>
  <si>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</si>
  <si>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</si>
  <si>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</si>
  <si>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</si>
  <si>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</si>
  <si>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</si>
  <si>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</si>
  <si>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</si>
  <si>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</si>
  <si>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</si>
  <si>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</si>
  <si>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</si>
  <si>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</si>
  <si>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</si>
  <si>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</si>
  <si>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</si>
  <si>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</si>
  <si>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</si>
  <si>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</si>
  <si>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</si>
  <si>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</si>
  <si>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</si>
  <si>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</si>
  <si>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</si>
  <si>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</si>
  <si>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</si>
  <si>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</si>
  <si>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</si>
  <si>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</si>
  <si>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</si>
  <si>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</si>
  <si>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</si>
  <si>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</si>
  <si>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</si>
  <si>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</si>
  <si>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</si>
  <si>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</si>
  <si>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</si>
  <si>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</si>
  <si>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</si>
  <si>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</si>
  <si>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</si>
  <si>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</si>
  <si>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</si>
  <si>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</si>
  <si>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</si>
  <si>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</si>
  <si>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</si>
  <si>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</si>
  <si>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</si>
  <si>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</si>
  <si>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</si>
  <si>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</si>
  <si>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</si>
  <si>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</si>
  <si>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</si>
  <si>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</si>
  <si>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</si>
  <si>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</si>
  <si>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</si>
  <si>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</si>
  <si>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</si>
  <si>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</si>
  <si>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</si>
  <si>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</si>
  <si>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</si>
  <si>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</si>
  <si>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</si>
  <si>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</si>
  <si>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</si>
  <si>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</si>
  <si>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</si>
  <si>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</si>
  <si>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</si>
  <si>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</si>
  <si>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</si>
  <si>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</si>
  <si>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</si>
  <si>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</si>
  <si>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</si>
  <si>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</si>
  <si>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</si>
  <si>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</si>
  <si>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</si>
  <si>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</si>
  <si>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</si>
  <si>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</si>
  <si>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</si>
  <si>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</si>
  <si>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</si>
  <si>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</si>
  <si>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</si>
  <si>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</si>
  <si>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</si>
  <si>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</si>
  <si>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</si>
  <si>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</si>
  <si>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</si>
  <si>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</si>
  <si>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</si>
  <si>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</si>
  <si>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</si>
  <si>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</si>
  <si>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</si>
  <si>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</si>
  <si>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</si>
  <si>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</si>
  <si>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</si>
  <si>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</si>
  <si>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</si>
  <si>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</si>
  <si>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</si>
  <si>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</si>
  <si>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</si>
  <si>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</si>
  <si>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</si>
  <si>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</si>
  <si>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</si>
  <si>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</si>
  <si>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</si>
  <si>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</si>
  <si>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</si>
  <si>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</si>
  <si>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</si>
  <si>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</si>
  <si>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</si>
  <si>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</si>
  <si>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</si>
  <si>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</si>
  <si>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</si>
  <si>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</si>
  <si>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</si>
  <si>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</si>
  <si>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</si>
  <si>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</si>
  <si>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</si>
  <si>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</si>
  <si>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</si>
  <si>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</si>
  <si>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</si>
  <si>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</si>
  <si>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</si>
  <si>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</si>
  <si>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</si>
  <si>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</si>
  <si>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</si>
  <si>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</si>
  <si>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</si>
  <si>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</si>
  <si>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</si>
  <si>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</si>
  <si>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</si>
  <si>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</si>
  <si>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</si>
  <si>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</si>
  <si>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</si>
  <si>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</si>
  <si>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</si>
  <si>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</si>
  <si>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</si>
  <si>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</si>
  <si>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</si>
  <si>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</si>
  <si>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</si>
  <si>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</si>
  <si>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</si>
  <si>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</si>
  <si>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</si>
  <si>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</si>
  <si>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</si>
  <si>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</si>
  <si>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</si>
  <si>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</si>
  <si>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</si>
  <si>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</si>
  <si>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</si>
  <si>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</si>
  <si>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</si>
  <si>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</si>
  <si>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</si>
  <si>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</si>
  <si>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</si>
  <si>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</si>
  <si>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</si>
  <si>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</si>
  <si>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</si>
  <si>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</si>
  <si>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</si>
  <si>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</si>
  <si>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</si>
  <si>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</si>
  <si>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</si>
  <si>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</si>
  <si>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</si>
  <si>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</si>
  <si>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</si>
  <si>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</si>
  <si>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</si>
  <si>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</si>
  <si>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</si>
  <si>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</si>
  <si>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</si>
  <si>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</si>
  <si>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</si>
  <si>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</si>
  <si>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</si>
  <si>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</si>
  <si>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</si>
  <si>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</si>
  <si>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</si>
  <si>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</si>
  <si>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</si>
  <si>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</si>
  <si>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</si>
  <si>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</si>
  <si>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</si>
  <si>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</si>
  <si>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</si>
  <si>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</si>
  <si>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</si>
  <si>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</si>
  <si>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</si>
  <si>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</si>
  <si>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</si>
  <si>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</si>
  <si>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</si>
  <si>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</si>
  <si>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</si>
  <si>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</si>
  <si>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</si>
  <si>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</si>
  <si>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</si>
  <si>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</si>
  <si>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</si>
  <si>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</si>
  <si>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</si>
  <si>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</si>
  <si>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</si>
  <si>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</si>
  <si>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</si>
  <si>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</si>
  <si>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</si>
  <si>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</si>
  <si>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</si>
  <si>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</si>
  <si>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</si>
  <si>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</si>
  <si>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</si>
  <si>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</si>
  <si>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</si>
  <si>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</si>
  <si>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</si>
  <si>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</si>
  <si>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</si>
  <si>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</si>
  <si>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</si>
  <si>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</si>
  <si>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</si>
  <si>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</si>
  <si>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</si>
  <si>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</si>
  <si>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</si>
  <si>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</si>
  <si>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</si>
  <si>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</si>
  <si>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</si>
  <si>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</si>
  <si>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</si>
  <si>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</si>
  <si>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</si>
  <si>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</si>
  <si>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</si>
  <si>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</si>
  <si>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</si>
  <si>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</si>
  <si>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</si>
  <si>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</si>
  <si>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</si>
  <si>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</si>
  <si>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</si>
  <si>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</si>
  <si>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</si>
  <si>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</si>
  <si>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</si>
  <si>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</si>
  <si>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</si>
  <si>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</si>
  <si>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</si>
  <si>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</si>
  <si>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</si>
  <si>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</si>
  <si>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</si>
  <si>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</si>
  <si>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</si>
  <si>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</si>
  <si>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</si>
  <si>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</si>
  <si>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</si>
  <si>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</si>
  <si>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</si>
  <si>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</si>
  <si>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</si>
  <si>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</si>
  <si>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</si>
  <si>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</si>
  <si>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</si>
  <si>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</si>
  <si>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</si>
  <si>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</si>
  <si>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</si>
  <si>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</si>
  <si>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</si>
  <si>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</si>
  <si>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</si>
  <si>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</si>
  <si>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</si>
  <si>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</si>
  <si>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</si>
  <si>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</si>
  <si>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</si>
  <si>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</si>
  <si>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</si>
  <si>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</si>
  <si>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</si>
  <si>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</si>
  <si>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</si>
  <si>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</si>
  <si>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</si>
  <si>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</si>
  <si>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</si>
  <si>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</si>
  <si>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</si>
  <si>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</si>
  <si>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</si>
  <si>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</si>
  <si>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</si>
  <si>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</si>
  <si>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</si>
  <si>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</si>
  <si>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</si>
  <si>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</si>
  <si>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</si>
  <si>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</si>
  <si>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</si>
  <si>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</si>
  <si>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</si>
  <si>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</si>
  <si>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</si>
  <si>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</si>
  <si>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</si>
  <si>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</si>
  <si>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</si>
  <si>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</si>
  <si>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</si>
  <si>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</si>
  <si>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</si>
  <si>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</si>
  <si>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</si>
  <si>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</si>
  <si>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</si>
  <si>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</si>
  <si>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</si>
  <si>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</si>
  <si>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</si>
  <si>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</si>
  <si>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</si>
  <si>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</si>
  <si>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</si>
  <si>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</si>
  <si>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</si>
  <si>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</si>
  <si>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</si>
  <si>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</si>
  <si>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</si>
  <si>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</si>
  <si>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</si>
  <si>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</si>
  <si>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</si>
  <si>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</si>
  <si>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</si>
  <si>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</si>
  <si>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</si>
  <si>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</si>
  <si>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</si>
  <si>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</si>
  <si>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</si>
  <si>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</si>
  <si>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</si>
  <si>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</si>
  <si>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</si>
  <si>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</si>
  <si>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</si>
  <si>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</si>
  <si>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</si>
  <si>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</si>
  <si>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</si>
  <si>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</si>
  <si>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</si>
  <si>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</si>
  <si>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</si>
  <si>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</si>
  <si>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</si>
  <si>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</si>
  <si>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</si>
  <si>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</si>
  <si>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</si>
  <si>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</si>
  <si>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</si>
  <si>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</si>
  <si>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</si>
  <si>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</si>
  <si>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</si>
  <si>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</si>
  <si>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</si>
  <si>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</si>
  <si>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</si>
  <si>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</si>
  <si>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</si>
  <si>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</si>
  <si>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</si>
  <si>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</si>
  <si>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</si>
  <si>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</si>
  <si>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</si>
  <si>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</si>
  <si>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</si>
  <si>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</si>
  <si>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</si>
  <si>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</si>
  <si>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</si>
  <si>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</si>
  <si>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</si>
  <si>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</si>
  <si>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</si>
  <si>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</si>
  <si>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</si>
  <si>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</si>
  <si>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</si>
  <si>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</si>
  <si>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</si>
  <si>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</si>
  <si>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</si>
  <si>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</si>
  <si>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</si>
  <si>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</si>
  <si>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</si>
  <si>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</si>
  <si>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</si>
  <si>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</si>
  <si>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</si>
  <si>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</si>
  <si>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</si>
  <si>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</si>
  <si>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</si>
  <si>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</si>
  <si>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</si>
  <si>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</si>
  <si>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</si>
  <si>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</si>
  <si>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</si>
  <si>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</si>
  <si>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</si>
  <si>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</si>
  <si>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</si>
  <si>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</si>
  <si>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</si>
  <si>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</si>
  <si>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</si>
  <si>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</si>
  <si>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</si>
  <si>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</si>
  <si>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</si>
  <si>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</si>
  <si>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</si>
  <si>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</si>
  <si>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</si>
  <si>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</si>
  <si>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</si>
  <si>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</si>
  <si>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</si>
  <si>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</si>
  <si>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</si>
  <si>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</si>
  <si>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</si>
  <si>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</si>
  <si>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</si>
  <si>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</si>
  <si>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</si>
  <si>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</si>
  <si>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</si>
  <si>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</si>
  <si>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</si>
  <si>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</si>
  <si>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</si>
  <si>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</si>
  <si>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</si>
  <si>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</si>
  <si>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</si>
  <si>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</si>
  <si>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</si>
  <si>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</si>
  <si>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</si>
  <si>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</si>
  <si>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</si>
  <si>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</si>
  <si>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</si>
  <si>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</si>
  <si>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</si>
  <si>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</si>
  <si>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</si>
  <si>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</si>
  <si>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</si>
  <si>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</si>
  <si>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</si>
  <si>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</si>
  <si>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</si>
  <si>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</si>
  <si>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</si>
  <si>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</si>
  <si>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</si>
  <si>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</si>
  <si>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</si>
  <si>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</si>
  <si>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</si>
  <si>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</si>
  <si>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</si>
  <si>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</si>
  <si>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</si>
  <si>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</si>
  <si>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</si>
  <si>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</si>
  <si>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</si>
  <si>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</si>
  <si>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</si>
  <si>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</si>
  <si>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</si>
  <si>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</si>
  <si>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</si>
  <si>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</si>
  <si>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</si>
  <si>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</si>
  <si>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</si>
  <si>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</si>
  <si>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</si>
  <si>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</si>
  <si>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</si>
  <si>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</si>
  <si>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</si>
  <si>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</si>
  <si>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</si>
  <si>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</si>
  <si>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</si>
  <si>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</si>
  <si>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</si>
  <si>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</si>
  <si>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</si>
  <si>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</si>
  <si>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</si>
  <si>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</si>
  <si>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</si>
  <si>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</si>
  <si>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</si>
  <si>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</si>
  <si>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</si>
  <si>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</si>
  <si>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</si>
  <si>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</si>
  <si>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</si>
  <si>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</si>
  <si>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</si>
  <si>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</si>
  <si>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</si>
  <si>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</si>
  <si>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</si>
  <si>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</si>
  <si>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</si>
  <si>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</si>
  <si>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</si>
  <si>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</si>
  <si>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</si>
  <si>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</si>
  <si>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</si>
  <si>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</si>
  <si>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</si>
  <si>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</si>
  <si>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</si>
  <si>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</si>
  <si>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</si>
  <si>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</si>
  <si>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</si>
  <si>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</si>
  <si>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</si>
  <si>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</si>
  <si>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</si>
  <si>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</si>
  <si>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</si>
  <si>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</si>
  <si>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</si>
  <si>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</si>
  <si>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</si>
  <si>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</si>
  <si>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</si>
  <si>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</si>
  <si>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</si>
  <si>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</si>
  <si>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</si>
  <si>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</si>
  <si>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</si>
  <si>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</si>
  <si>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</si>
  <si>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</si>
  <si>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</si>
  <si>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</si>
  <si>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</si>
  <si>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</si>
  <si>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</si>
  <si>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</si>
  <si>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</si>
  <si>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</si>
  <si>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</si>
  <si>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</si>
  <si>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</si>
  <si>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</si>
  <si>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</si>
  <si>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</si>
  <si>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</si>
  <si>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</si>
  <si>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</si>
  <si>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</si>
  <si>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</si>
  <si>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</si>
  <si>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</si>
  <si>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</si>
  <si>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</si>
  <si>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</si>
  <si>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</si>
  <si>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</si>
  <si>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</si>
  <si>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</si>
  <si>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</si>
  <si>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</si>
  <si>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</si>
  <si>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</si>
  <si>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</si>
  <si>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</si>
  <si>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</si>
  <si>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</si>
  <si>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</si>
  <si>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</si>
  <si>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</si>
  <si>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</si>
  <si>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</si>
  <si>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</si>
  <si>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</si>
  <si>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</si>
  <si>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</si>
  <si>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</si>
  <si>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</si>
  <si>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</si>
  <si>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</si>
  <si>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</si>
  <si>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</si>
  <si>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</si>
  <si>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</si>
  <si>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</si>
  <si>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</si>
  <si>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</si>
  <si>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</si>
  <si>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</si>
  <si>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</si>
  <si>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</si>
  <si>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</si>
  <si>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</si>
  <si>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</si>
  <si>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</si>
  <si>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</si>
  <si>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</si>
  <si>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</si>
  <si>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</si>
  <si>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</si>
  <si>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</si>
  <si>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</si>
  <si>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</si>
  <si>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</si>
  <si>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</si>
  <si>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</si>
  <si>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</si>
  <si>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</si>
  <si>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</si>
  <si>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</si>
  <si>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</si>
  <si>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</si>
  <si>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</si>
  <si>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</si>
  <si>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</si>
  <si>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</si>
  <si>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</si>
  <si>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</si>
  <si>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</si>
  <si>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</si>
  <si>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</si>
  <si>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</si>
  <si>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</si>
  <si>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</si>
  <si>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</si>
  <si>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</si>
  <si>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</si>
  <si>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</si>
  <si>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</si>
  <si>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</si>
  <si>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</si>
  <si>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</si>
  <si>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</si>
  <si>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</si>
  <si>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</si>
  <si>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</si>
  <si>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</si>
  <si>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</si>
  <si>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</si>
  <si>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</si>
  <si>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</si>
  <si>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</si>
  <si>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</si>
  <si>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</si>
  <si>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</si>
  <si>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</si>
  <si>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</si>
  <si>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</si>
  <si>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</si>
  <si>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</si>
  <si>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</si>
  <si>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</si>
  <si>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</si>
  <si>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</si>
  <si>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</si>
  <si>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</si>
  <si>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</si>
  <si>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</si>
  <si>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</si>
  <si>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</si>
  <si>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</si>
  <si>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</si>
  <si>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</si>
  <si>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</si>
  <si>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</si>
  <si>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</si>
  <si>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</si>
  <si>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</si>
  <si>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</si>
  <si>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</si>
  <si>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</si>
  <si>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</si>
  <si>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</si>
  <si>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</si>
  <si>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</si>
  <si>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</si>
  <si>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</si>
  <si>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</si>
  <si>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</si>
  <si>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</si>
  <si>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</si>
  <si>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</si>
  <si>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</si>
  <si>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</si>
  <si>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</si>
  <si>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</si>
  <si>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</si>
  <si>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</si>
  <si>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</si>
  <si>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</si>
  <si>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</si>
  <si>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</si>
  <si>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</si>
  <si>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</si>
  <si>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</si>
  <si>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</si>
  <si>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</si>
  <si>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</si>
  <si>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</si>
  <si>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</si>
  <si>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</si>
  <si>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</si>
  <si>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</si>
  <si>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</si>
  <si>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</si>
  <si>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</si>
  <si>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</si>
  <si>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</si>
  <si>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</si>
  <si>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</si>
  <si>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</si>
  <si>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</si>
  <si>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</si>
  <si>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</si>
  <si>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</si>
  <si>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</si>
  <si>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</si>
  <si>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</si>
  <si>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</si>
  <si>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</si>
  <si>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</si>
  <si>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</si>
  <si>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</si>
  <si>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</si>
  <si>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</si>
  <si>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</si>
  <si>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</si>
  <si>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</si>
  <si>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</si>
  <si>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</si>
  <si>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</si>
  <si>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</si>
  <si>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</si>
  <si>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</si>
  <si>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</si>
  <si>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</si>
  <si>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</si>
  <si>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</si>
  <si>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</si>
  <si>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</si>
  <si>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</si>
  <si>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</si>
  <si>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</si>
  <si>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</si>
  <si>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</si>
  <si>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</si>
  <si>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</si>
  <si>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</si>
  <si>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</si>
  <si>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</si>
  <si>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</si>
  <si>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</si>
  <si>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</si>
  <si>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</si>
  <si>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</si>
  <si>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</si>
  <si>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</si>
  <si>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</si>
  <si>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</si>
  <si>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</si>
  <si>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</si>
  <si>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</si>
  <si>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</si>
  <si>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</si>
  <si>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</si>
  <si>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</si>
  <si>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</si>
  <si>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</si>
  <si>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</si>
  <si>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</si>
  <si>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</si>
  <si>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</si>
  <si>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</si>
  <si>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</si>
  <si>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</si>
  <si>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</si>
  <si>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</si>
  <si>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</si>
  <si>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</si>
  <si>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</si>
  <si>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</si>
  <si>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</si>
  <si>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</si>
  <si>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</si>
  <si>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</si>
  <si>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</si>
  <si>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</si>
  <si>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</si>
  <si>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</si>
  <si>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</si>
  <si>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</si>
  <si>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</si>
  <si>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</si>
  <si>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</si>
  <si>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</si>
  <si>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</si>
  <si>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</si>
  <si>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</si>
  <si>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</si>
  <si>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</si>
  <si>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</si>
  <si>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</si>
  <si>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</si>
  <si>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</si>
  <si>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</si>
  <si>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</si>
  <si>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</si>
  <si>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</si>
  <si>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</si>
  <si>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</si>
  <si>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</si>
  <si>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</si>
  <si>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</si>
  <si>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</si>
  <si>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</si>
  <si>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</si>
  <si>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</si>
  <si>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</si>
  <si>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</si>
  <si>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</si>
  <si>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</si>
  <si>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</si>
  <si>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</si>
  <si>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</si>
  <si>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</si>
  <si>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</si>
  <si>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</si>
  <si>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</si>
  <si>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</si>
  <si>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</si>
  <si>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</si>
  <si>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</si>
  <si>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</si>
  <si>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</si>
  <si>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</si>
  <si>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</si>
  <si>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</si>
  <si>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</si>
  <si>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</si>
  <si>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</si>
  <si>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</si>
  <si>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</si>
  <si>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</si>
  <si>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</si>
  <si>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</si>
  <si>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</si>
  <si>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</si>
  <si>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</si>
  <si>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</si>
  <si>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</si>
  <si>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</si>
  <si>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</si>
  <si>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</si>
  <si>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</si>
  <si>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</si>
  <si>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</si>
  <si>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</si>
  <si>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</si>
  <si>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</si>
  <si>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</si>
  <si>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</si>
  <si>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</si>
  <si>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</si>
  <si>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</si>
  <si>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</si>
  <si>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</si>
  <si>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</si>
  <si>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</si>
  <si>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</si>
  <si>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</si>
  <si>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</si>
  <si>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</si>
  <si>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</si>
  <si>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</si>
  <si>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</si>
  <si>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</si>
  <si>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</si>
  <si>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</si>
  <si>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</si>
  <si>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</si>
  <si>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</si>
  <si>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</si>
  <si>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</si>
  <si>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</si>
  <si>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</si>
  <si>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</si>
  <si>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</si>
  <si>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</si>
  <si>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</si>
  <si>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</si>
  <si>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</si>
  <si>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</si>
  <si>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</si>
  <si>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</si>
  <si>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</si>
  <si>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</si>
  <si>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</si>
  <si>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</si>
  <si>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</si>
  <si>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</si>
  <si>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</si>
  <si>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</si>
  <si>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</si>
  <si>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</si>
  <si>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</si>
  <si>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</si>
  <si>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</si>
  <si>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</si>
  <si>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</si>
  <si>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</si>
  <si>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</si>
  <si>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</si>
  <si>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</si>
  <si>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</si>
  <si>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</si>
  <si>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</si>
  <si>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</si>
  <si>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</si>
  <si>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</si>
  <si>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</si>
  <si>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</si>
  <si>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</si>
  <si>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</si>
  <si>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</si>
  <si>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</si>
  <si>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</si>
  <si>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</si>
  <si>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</si>
  <si>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</si>
  <si>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</si>
  <si>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</si>
  <si>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</si>
  <si>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</si>
  <si>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</si>
  <si>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</si>
  <si>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</si>
  <si>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</si>
  <si>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</si>
  <si>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</si>
  <si>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</si>
  <si>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</si>
  <si>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</si>
  <si>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</si>
  <si>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</si>
  <si>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</si>
  <si>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</si>
  <si>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</si>
  <si>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</si>
  <si>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</si>
  <si>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</si>
  <si>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</si>
  <si>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</si>
  <si>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</si>
  <si>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</si>
  <si>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</si>
  <si>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</si>
  <si>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</si>
  <si>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</si>
  <si>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</si>
  <si>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</si>
  <si>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</si>
  <si>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</si>
  <si>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</si>
  <si>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</si>
  <si>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</si>
  <si>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</si>
  <si>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</si>
  <si>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</si>
  <si>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</si>
  <si>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</si>
  <si>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</si>
  <si>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</si>
  <si>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</si>
  <si>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</si>
  <si>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</si>
  <si>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</si>
  <si>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</si>
  <si>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</si>
  <si>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</si>
  <si>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</si>
  <si>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</si>
  <si>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</si>
  <si>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</si>
  <si>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</si>
  <si>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</si>
  <si>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</si>
  <si>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</si>
  <si>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</si>
  <si>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</si>
  <si>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</si>
  <si>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</si>
  <si>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</si>
  <si>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</si>
  <si>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</si>
  <si>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</si>
  <si>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</si>
  <si>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</si>
  <si>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</si>
  <si>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</si>
  <si>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</si>
  <si>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</si>
  <si>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</si>
  <si>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</si>
  <si>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</si>
  <si>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</si>
  <si>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</si>
  <si>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</si>
  <si>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</si>
  <si>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</si>
  <si>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</si>
  <si>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</si>
  <si>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</si>
  <si>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</si>
  <si>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</si>
  <si>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</si>
  <si>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</si>
  <si>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</si>
  <si>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</si>
  <si>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</si>
  <si>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</si>
  <si>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</si>
  <si>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</si>
  <si>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</si>
  <si>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</si>
  <si>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</si>
  <si>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</si>
  <si>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</si>
  <si>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</si>
  <si>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</si>
  <si>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</si>
  <si>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</si>
  <si>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</si>
  <si>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</si>
  <si>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</si>
  <si>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</si>
  <si>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</si>
  <si>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</si>
  <si>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</si>
  <si>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</si>
  <si>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</si>
  <si>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</si>
  <si>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</si>
  <si>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</si>
  <si>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</si>
  <si>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</si>
  <si>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</si>
  <si>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</si>
  <si>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</si>
  <si>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</si>
  <si>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</si>
  <si>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</si>
  <si>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</si>
  <si>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</si>
  <si>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</si>
  <si>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</si>
  <si>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</si>
  <si>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</si>
  <si>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</si>
  <si>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</si>
  <si>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</si>
  <si>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</si>
  <si>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</si>
  <si>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</si>
  <si>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</si>
  <si>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</si>
  <si>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</si>
  <si>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</si>
  <si>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</si>
  <si>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</si>
  <si>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</si>
  <si>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</si>
  <si>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</si>
  <si>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</si>
  <si>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</si>
  <si>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</si>
  <si>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</si>
  <si>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</si>
  <si>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</si>
  <si>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</si>
  <si>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</si>
  <si>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</si>
  <si>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</si>
  <si>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</si>
  <si>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</si>
  <si>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</si>
  <si>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</si>
  <si>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</si>
  <si>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</si>
  <si>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</si>
  <si>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</si>
  <si>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</si>
  <si>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</si>
  <si>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</si>
  <si>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</si>
  <si>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</si>
  <si>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</si>
  <si>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</si>
  <si>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</si>
  <si>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</si>
  <si>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</si>
  <si>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</si>
  <si>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</si>
  <si>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</si>
  <si>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</si>
  <si>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</si>
  <si>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</si>
  <si>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</si>
  <si>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</si>
  <si>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</si>
  <si>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</si>
  <si>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</si>
  <si>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</si>
  <si>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</si>
  <si>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</si>
  <si>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</si>
  <si>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</si>
  <si>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</si>
  <si>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</si>
  <si>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</si>
  <si>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</si>
  <si>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</si>
  <si>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</si>
  <si>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</si>
  <si>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</si>
  <si>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</si>
  <si>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</si>
  <si>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</si>
  <si>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</si>
  <si>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</si>
  <si>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</si>
  <si>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</si>
  <si>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</si>
  <si>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</si>
  <si>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</si>
  <si>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</si>
  <si>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</si>
  <si>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</si>
  <si>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</si>
  <si>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</si>
  <si>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</si>
  <si>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</si>
  <si>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</si>
  <si>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</si>
  <si>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</si>
  <si>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</si>
  <si>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</si>
  <si>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</si>
  <si>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</si>
  <si>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</si>
  <si>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</si>
  <si>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</si>
  <si>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</si>
  <si>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</si>
  <si>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</si>
  <si>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</si>
  <si>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</si>
  <si>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</si>
  <si>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</si>
  <si>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</si>
  <si>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</si>
  <si>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</si>
  <si>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</si>
  <si>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</si>
  <si>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</si>
  <si>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</si>
  <si>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</si>
  <si>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</si>
  <si>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</si>
  <si>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</si>
  <si>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</si>
  <si>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</si>
  <si>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</si>
  <si>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</si>
  <si>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</si>
  <si>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</si>
  <si>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</si>
  <si>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</si>
  <si>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</si>
  <si>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</si>
  <si>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</si>
  <si>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</si>
  <si>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</si>
  <si>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</si>
  <si>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</si>
  <si>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</si>
  <si>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</si>
  <si>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</si>
  <si>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</si>
  <si>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</si>
  <si>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</si>
  <si>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</si>
  <si>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</si>
  <si>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</si>
  <si>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</si>
  <si>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</si>
  <si>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</si>
  <si>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</si>
  <si>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</si>
  <si>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</si>
  <si>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</si>
  <si>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</si>
  <si>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</si>
  <si>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</si>
  <si>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</si>
  <si>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</si>
  <si>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</si>
  <si>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</si>
  <si>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</si>
  <si>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</si>
  <si>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</si>
  <si>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</si>
  <si>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</si>
  <si>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</si>
  <si>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</si>
  <si>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</si>
  <si>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</si>
  <si>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</si>
  <si>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</si>
  <si>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</si>
  <si>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</si>
  <si>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</si>
  <si>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</si>
  <si>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</si>
  <si>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</si>
  <si>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</si>
  <si>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</si>
  <si>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</si>
  <si>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</si>
  <si>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</si>
  <si>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</si>
  <si>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</si>
  <si>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</si>
  <si>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</si>
  <si>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</si>
  <si>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</si>
  <si>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</si>
  <si>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</si>
  <si>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</si>
  <si>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</si>
  <si>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</si>
  <si>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</si>
  <si>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</si>
  <si>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</si>
  <si>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</si>
  <si>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</si>
  <si>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</si>
  <si>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</si>
  <si>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</si>
  <si>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</si>
  <si>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</si>
  <si>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</si>
  <si>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</si>
  <si>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</si>
  <si>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</si>
  <si>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</si>
  <si>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</si>
  <si>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</si>
  <si>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</si>
  <si>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</si>
  <si>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</si>
  <si>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</si>
  <si>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</si>
  <si>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</si>
  <si>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</si>
  <si>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</si>
  <si>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</si>
  <si>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</si>
  <si>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</si>
  <si>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</si>
  <si>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</si>
  <si>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</si>
  <si>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</si>
  <si>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</si>
  <si>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</si>
  <si>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</si>
  <si>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</si>
  <si>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</si>
  <si>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</si>
  <si>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</si>
  <si>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</si>
  <si>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</si>
  <si>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</si>
  <si>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</si>
  <si>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</si>
  <si>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</si>
  <si>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</si>
  <si>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</si>
  <si>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</si>
  <si>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</si>
  <si>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</si>
  <si>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</si>
  <si>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</si>
  <si>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</si>
  <si>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</si>
  <si>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</si>
  <si>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</si>
  <si>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</si>
  <si>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</si>
  <si>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</si>
  <si>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</si>
  <si>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</si>
  <si>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</si>
  <si>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</si>
  <si>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</si>
  <si>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</si>
  <si>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</si>
  <si>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</si>
  <si>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</si>
  <si>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</si>
  <si>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</si>
  <si>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</si>
  <si>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</si>
  <si>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</si>
  <si>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</si>
  <si>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</si>
  <si>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</si>
  <si>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</si>
  <si>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</si>
  <si>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</si>
  <si>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</si>
  <si>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</si>
  <si>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</si>
  <si>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</si>
  <si>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</si>
  <si>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</si>
  <si>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</si>
  <si>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</si>
  <si>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</si>
  <si>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</si>
  <si>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</si>
  <si>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</si>
  <si>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</si>
  <si>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</si>
  <si>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</si>
  <si>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</si>
  <si>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</si>
  <si>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</si>
  <si>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</si>
  <si>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</si>
  <si>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</si>
  <si>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</si>
  <si>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</si>
  <si>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</si>
  <si>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</si>
  <si>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</si>
  <si>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</si>
  <si>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</si>
  <si>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</si>
  <si>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</si>
  <si>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</si>
  <si>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</si>
  <si>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</si>
  <si>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</si>
  <si>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</si>
  <si>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</si>
  <si>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</si>
  <si>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</si>
  <si>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</si>
  <si>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</si>
  <si>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</si>
  <si>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</si>
  <si>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</si>
  <si>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</si>
  <si>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</si>
  <si>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</si>
  <si>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</si>
  <si>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</si>
  <si>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</si>
  <si>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</si>
  <si>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</si>
  <si>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</si>
  <si>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</si>
  <si>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</si>
  <si>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</si>
  <si>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</si>
  <si>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</si>
  <si>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</si>
  <si>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</si>
  <si>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</si>
  <si>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</si>
  <si>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</si>
  <si>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</si>
  <si>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</si>
  <si>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</si>
  <si>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</si>
  <si>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</si>
  <si>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</si>
  <si>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</si>
  <si>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</si>
  <si>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</si>
  <si>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</si>
  <si>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</si>
  <si>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</si>
  <si>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</si>
  <si>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</si>
  <si>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</si>
  <si>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</si>
  <si>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</si>
  <si>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</si>
  <si>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</si>
  <si>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</si>
  <si>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</si>
  <si>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</si>
  <si>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</si>
  <si>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</si>
  <si>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</si>
  <si>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</si>
  <si>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</si>
  <si>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</si>
  <si>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</si>
  <si>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</si>
  <si>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</si>
  <si>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</si>
  <si>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</si>
  <si>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</si>
  <si>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</si>
  <si>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</si>
  <si>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</si>
  <si>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</si>
  <si>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</si>
  <si>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</si>
  <si>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</si>
  <si>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</si>
  <si>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</si>
  <si>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</si>
  <si>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</si>
  <si>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</si>
  <si>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</si>
  <si>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</si>
  <si>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</si>
  <si>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</si>
  <si>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</si>
  <si>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</si>
  <si>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</si>
  <si>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</si>
  <si>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</si>
  <si>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</si>
  <si>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</si>
  <si>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</si>
  <si>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</si>
  <si>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</si>
  <si>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</si>
  <si>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</si>
  <si>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</si>
  <si>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</si>
  <si>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</si>
  <si>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</si>
  <si>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</si>
  <si>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</si>
  <si>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</si>
  <si>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</si>
  <si>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</si>
  <si>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</si>
  <si>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</si>
  <si>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</si>
  <si>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</si>
  <si>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</si>
  <si>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</si>
  <si>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</si>
  <si>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</si>
  <si>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</si>
  <si>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</si>
  <si>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</si>
  <si>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</si>
  <si>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</si>
  <si>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</si>
  <si>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</si>
  <si>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</si>
  <si>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</si>
  <si>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</si>
  <si>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</si>
  <si>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</si>
  <si>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</si>
  <si>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</si>
  <si>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</si>
  <si>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</si>
  <si>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</si>
  <si>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</si>
  <si>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</si>
  <si>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</si>
  <si>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</si>
  <si>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</si>
  <si>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</si>
  <si>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</si>
  <si>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</si>
  <si>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</si>
  <si>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</si>
  <si>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</si>
  <si>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</si>
  <si>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</si>
  <si>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</si>
  <si>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</si>
  <si>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</si>
  <si>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</si>
  <si>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</si>
  <si>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</si>
  <si>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</si>
  <si>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</si>
  <si>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</si>
  <si>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</si>
  <si>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</si>
  <si>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</si>
  <si>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</si>
  <si>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</si>
  <si>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</si>
  <si>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</si>
  <si>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</si>
  <si>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</si>
  <si>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</si>
  <si>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</si>
  <si>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</si>
  <si>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</si>
  <si>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</si>
  <si>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</si>
  <si>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</si>
  <si>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</si>
  <si>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</si>
  <si>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</si>
  <si>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</si>
  <si>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</si>
  <si>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</si>
  <si>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</si>
  <si>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</si>
  <si>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</si>
  <si>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</si>
  <si>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</si>
  <si>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</si>
  <si>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</si>
  <si>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</si>
  <si>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</si>
  <si>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</si>
  <si>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</si>
  <si>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</si>
  <si>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</si>
  <si>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</si>
  <si>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</si>
  <si>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</si>
  <si>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</si>
  <si>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</si>
  <si>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</si>
  <si>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</si>
  <si>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</si>
  <si>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</si>
  <si>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</si>
  <si>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</si>
  <si>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</si>
  <si>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</si>
  <si>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</si>
  <si>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</si>
  <si>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</si>
  <si>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</si>
  <si>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</si>
  <si>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</si>
  <si>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</si>
  <si>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</si>
  <si>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</si>
  <si>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</si>
  <si>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</si>
  <si>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</si>
  <si>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</si>
  <si>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</si>
  <si>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</si>
  <si>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</si>
  <si>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</si>
  <si>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</si>
  <si>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</si>
  <si>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</si>
  <si>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</si>
  <si>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</si>
  <si>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</si>
  <si>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</si>
  <si>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</si>
  <si>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</si>
  <si>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</si>
  <si>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</si>
  <si>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</si>
  <si>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</si>
  <si>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</si>
  <si>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</si>
  <si>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</si>
  <si>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</si>
  <si>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</si>
  <si>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</si>
  <si>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</si>
  <si>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</si>
  <si>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</si>
  <si>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</si>
  <si>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</si>
  <si>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</si>
  <si>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</si>
  <si>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</si>
  <si>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</si>
  <si>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</si>
  <si>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</si>
  <si>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</si>
  <si>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</si>
  <si>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</si>
  <si>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</si>
  <si>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</si>
  <si>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</si>
  <si>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</si>
  <si>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</si>
  <si>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</si>
  <si>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</si>
  <si>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</si>
  <si>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</si>
  <si>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</si>
  <si>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</si>
  <si>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</si>
  <si>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</si>
  <si>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</si>
  <si>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</si>
  <si>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</si>
  <si>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</si>
  <si>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</si>
  <si>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</si>
  <si>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</si>
  <si>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</si>
  <si>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</si>
  <si>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</si>
  <si>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</si>
  <si>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</si>
  <si>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</si>
  <si>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</si>
  <si>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</si>
  <si>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</si>
  <si>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</si>
  <si>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</si>
  <si>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</si>
  <si>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</si>
  <si>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</si>
  <si>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</si>
  <si>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</si>
  <si>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</si>
  <si>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</si>
  <si>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</si>
  <si>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</si>
  <si>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</si>
  <si>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</si>
  <si>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</si>
  <si>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</si>
  <si>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</si>
  <si>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</si>
  <si>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</si>
  <si>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</si>
  <si>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</si>
  <si>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</si>
  <si>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</si>
  <si>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</si>
  <si>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</si>
  <si>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</si>
  <si>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</si>
  <si>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</si>
  <si>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</si>
  <si>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</si>
  <si>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</si>
  <si>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</si>
  <si>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</si>
  <si>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</si>
  <si>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</si>
  <si>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</si>
  <si>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</si>
  <si>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</si>
  <si>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</si>
  <si>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</si>
  <si>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</si>
  <si>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</si>
  <si>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</si>
  <si>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</si>
  <si>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</si>
  <si>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</si>
  <si>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</si>
  <si>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</si>
  <si>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</si>
  <si>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</si>
  <si>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</si>
  <si>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</si>
  <si>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</si>
  <si>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</si>
  <si>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</si>
  <si>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</si>
  <si>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</si>
  <si>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</si>
  <si>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</si>
  <si>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</si>
  <si>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</si>
  <si>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</si>
  <si>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</si>
  <si>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</si>
  <si>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</si>
  <si>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</si>
  <si>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</si>
  <si>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</si>
  <si>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</si>
  <si>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</si>
  <si>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</si>
  <si>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</si>
  <si>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</si>
  <si>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</si>
  <si>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</si>
  <si>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</si>
  <si>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</si>
  <si>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</si>
  <si>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</si>
  <si>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</si>
  <si>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</si>
  <si>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</si>
  <si>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</si>
  <si>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</si>
  <si>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</si>
  <si>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</si>
  <si>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</si>
  <si>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</si>
  <si>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</si>
  <si>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</si>
  <si>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</si>
  <si>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</si>
  <si>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</si>
  <si>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</si>
  <si>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</si>
  <si>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</si>
  <si>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</si>
  <si>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</si>
  <si>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</si>
  <si>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</si>
  <si>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</si>
  <si>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</si>
  <si>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</si>
  <si>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</si>
  <si>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</si>
  <si>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</si>
  <si>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</si>
  <si>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</si>
  <si>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</si>
  <si>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</si>
  <si>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</si>
  <si>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</si>
  <si>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</si>
  <si>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</si>
  <si>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</si>
  <si>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</si>
  <si>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</si>
  <si>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</si>
  <si>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</si>
  <si>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</si>
  <si>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</si>
  <si>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</si>
  <si>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</si>
  <si>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</si>
  <si>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</si>
  <si>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</si>
  <si>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</si>
  <si>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</si>
  <si>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</si>
  <si>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</si>
  <si>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</si>
  <si>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</si>
  <si>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</si>
  <si>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</si>
  <si>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</si>
  <si>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</si>
  <si>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</si>
  <si>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</si>
  <si>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</si>
  <si>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</si>
  <si>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</si>
  <si>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</si>
  <si>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</si>
  <si>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</si>
  <si>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</si>
  <si>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</si>
  <si>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</si>
  <si>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</si>
  <si>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</si>
  <si>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</si>
  <si>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</si>
  <si>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</si>
  <si>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</si>
  <si>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</si>
  <si>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</si>
  <si>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</si>
  <si>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</si>
  <si>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</si>
  <si>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</si>
  <si>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</si>
  <si>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</si>
  <si>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</si>
  <si>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</si>
  <si>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</si>
  <si>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</si>
  <si>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</si>
  <si>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</si>
  <si>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</si>
  <si>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</si>
  <si>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</si>
  <si>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</si>
  <si>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</si>
  <si>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</si>
  <si>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</si>
  <si>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</si>
  <si>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</si>
  <si>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</si>
  <si>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</si>
  <si>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</si>
  <si>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</si>
  <si>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</si>
  <si>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</si>
  <si>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</si>
  <si>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</si>
  <si>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</si>
  <si>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</si>
  <si>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</si>
  <si>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</si>
  <si>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</si>
  <si>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</si>
  <si>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</si>
  <si>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</si>
  <si>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</si>
  <si>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</si>
  <si>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</si>
  <si>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</si>
  <si>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</si>
  <si>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</si>
  <si>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</si>
  <si>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</si>
  <si>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</si>
  <si>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</si>
  <si>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</si>
  <si>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</si>
  <si>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</si>
  <si>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</si>
  <si>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</si>
  <si>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</si>
  <si>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</si>
  <si>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</si>
  <si>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</si>
  <si>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</si>
  <si>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</si>
  <si>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</si>
  <si>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</si>
  <si>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</si>
  <si>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</si>
  <si>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</si>
  <si>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</si>
  <si>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</si>
  <si>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</si>
  <si>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</si>
  <si>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</si>
  <si>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</si>
  <si>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</si>
  <si>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</si>
  <si>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</si>
  <si>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</si>
  <si>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</si>
  <si>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</si>
  <si>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</si>
  <si>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</si>
  <si>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</si>
  <si>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</si>
  <si>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</si>
  <si>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</si>
  <si>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</si>
  <si>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</si>
  <si>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</si>
  <si>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</si>
  <si>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</si>
  <si>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</si>
  <si>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</si>
  <si>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</si>
  <si>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</si>
  <si>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</si>
  <si>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</si>
  <si>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</si>
  <si>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</si>
  <si>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</si>
  <si>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</si>
  <si>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</si>
  <si>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</si>
  <si>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</si>
  <si>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</si>
  <si>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</si>
  <si>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</si>
  <si>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</si>
  <si>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</si>
  <si>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</si>
  <si>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</si>
  <si>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</si>
  <si>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</si>
  <si>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</si>
  <si>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</si>
  <si>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</si>
  <si>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</si>
  <si>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</si>
  <si>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</si>
  <si>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</si>
  <si>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</si>
  <si>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</si>
  <si>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</si>
  <si>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</si>
  <si>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</si>
  <si>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</si>
  <si>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</si>
  <si>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</si>
  <si>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</si>
  <si>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</si>
  <si>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</si>
  <si>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</si>
  <si>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</si>
  <si>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</si>
  <si>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</si>
  <si>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</si>
  <si>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</si>
  <si>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</si>
  <si>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</si>
  <si>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</si>
  <si>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</si>
  <si>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</si>
  <si>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</si>
  <si>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</si>
  <si>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</si>
  <si>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</si>
  <si>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</si>
  <si>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</si>
  <si>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</si>
  <si>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</si>
  <si>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</si>
  <si>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</si>
  <si>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</si>
  <si>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</si>
  <si>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</si>
  <si>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</si>
  <si>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</si>
  <si>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</si>
  <si>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</si>
  <si>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</si>
  <si>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</si>
  <si>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</si>
  <si>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</si>
  <si>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</si>
  <si>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</si>
  <si>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</si>
  <si>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</si>
  <si>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</si>
  <si>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</si>
  <si>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</si>
  <si>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</si>
  <si>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</si>
  <si>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</si>
  <si>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</si>
  <si>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</si>
  <si>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</si>
  <si>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</si>
  <si>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</si>
  <si>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</si>
  <si>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</si>
  <si>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</si>
  <si>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</si>
  <si>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</si>
  <si>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</si>
  <si>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</si>
  <si>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</si>
  <si>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</si>
  <si>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</si>
  <si>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</si>
  <si>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</si>
  <si>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</si>
  <si>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</si>
  <si>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</si>
  <si>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</si>
  <si>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</si>
  <si>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</si>
  <si>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</si>
  <si>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</si>
  <si>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</si>
  <si>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</si>
  <si>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</si>
  <si>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</si>
  <si>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</si>
  <si>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</si>
  <si>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</si>
  <si>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</si>
  <si>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</si>
  <si>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</si>
  <si>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</si>
  <si>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</si>
  <si>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</si>
  <si>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</si>
  <si>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</si>
  <si>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</si>
  <si>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</si>
  <si>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</si>
  <si>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</si>
  <si>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</si>
  <si>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</si>
  <si>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</si>
  <si>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</si>
  <si>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</si>
  <si>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</si>
  <si>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</si>
  <si>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</si>
  <si>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</si>
  <si>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</si>
  <si>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</si>
  <si>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</si>
  <si>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</si>
  <si>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</si>
  <si>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</si>
  <si>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</si>
  <si>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</si>
  <si>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</si>
  <si>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</si>
  <si>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</si>
  <si>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</si>
  <si>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</si>
  <si>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</si>
  <si>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</si>
  <si>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</si>
  <si>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</si>
  <si>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</si>
  <si>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</si>
  <si>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</si>
  <si>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</si>
  <si>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</si>
  <si>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</si>
  <si>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</si>
  <si>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</si>
  <si>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</si>
  <si>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</si>
  <si>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</si>
  <si>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</si>
  <si>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</si>
  <si>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</si>
  <si>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</si>
  <si>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</si>
  <si>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</si>
  <si>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</si>
  <si>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</si>
  <si>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</si>
  <si>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</si>
  <si>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</si>
  <si>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</si>
  <si>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</si>
  <si>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</si>
  <si>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</si>
  <si>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</si>
  <si>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</si>
  <si>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</si>
  <si>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</si>
  <si>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</si>
  <si>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</si>
  <si>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</si>
  <si>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</si>
  <si>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</si>
  <si>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</si>
  <si>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</si>
  <si>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</si>
  <si>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</si>
  <si>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</si>
  <si>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</si>
  <si>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</si>
  <si>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</si>
  <si>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</si>
  <si>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</si>
  <si>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</si>
  <si>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</si>
  <si>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</si>
  <si>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</si>
  <si>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</si>
  <si>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</si>
  <si>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</si>
  <si>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</si>
  <si>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</si>
  <si>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</si>
  <si>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</si>
  <si>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</si>
  <si>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</si>
  <si>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</si>
  <si>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</si>
  <si>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</si>
  <si>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</si>
  <si>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</si>
  <si>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</si>
  <si>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</si>
  <si>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</si>
  <si>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</si>
  <si>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</si>
  <si>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</si>
  <si>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</si>
  <si>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</si>
  <si>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</si>
  <si>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</si>
  <si>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</si>
  <si>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</si>
  <si>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</si>
  <si>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</si>
  <si>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</si>
  <si>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</si>
  <si>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</si>
  <si>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</si>
  <si>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</si>
  <si>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</si>
  <si>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</si>
  <si>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</si>
  <si>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</si>
  <si>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</si>
  <si>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</si>
  <si>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</si>
  <si>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</si>
  <si>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</si>
  <si>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</si>
  <si>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</si>
  <si>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</si>
  <si>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</si>
  <si>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</si>
  <si>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</si>
  <si>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</si>
  <si>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</si>
  <si>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</si>
  <si>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</si>
  <si>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</si>
  <si>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</si>
  <si>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</si>
  <si>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</si>
  <si>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</si>
  <si>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</si>
  <si>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</si>
  <si>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</si>
  <si>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</si>
  <si>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</si>
  <si>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</si>
  <si>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</si>
  <si>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</si>
  <si>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</si>
  <si>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</si>
  <si>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</si>
  <si>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</si>
  <si>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</si>
  <si>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</si>
  <si>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</si>
  <si>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</si>
  <si>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</si>
  <si>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</si>
  <si>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</si>
  <si>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</si>
  <si>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</si>
  <si>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</si>
  <si>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</si>
  <si>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</si>
  <si>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</si>
  <si>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</si>
  <si>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</si>
  <si>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</si>
  <si>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</si>
  <si>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</si>
  <si>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</si>
  <si>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</si>
  <si>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</si>
  <si>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</si>
  <si>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</si>
  <si>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</si>
  <si>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</si>
  <si>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</si>
  <si>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</si>
  <si>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</si>
  <si>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</si>
  <si>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</si>
  <si>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</si>
  <si>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</si>
  <si>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</si>
  <si>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</si>
  <si>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</si>
  <si>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</si>
  <si>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</si>
  <si>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</si>
  <si>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</si>
  <si>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</si>
  <si>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</si>
  <si>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</si>
  <si>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</si>
  <si>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</si>
  <si>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</si>
  <si>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</si>
  <si>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</si>
  <si>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</si>
  <si>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</si>
  <si>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</si>
  <si>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</si>
  <si>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</si>
  <si>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</si>
  <si>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</si>
  <si>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</si>
  <si>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</si>
  <si>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</si>
  <si>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</si>
  <si>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</si>
  <si>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</si>
  <si>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</si>
  <si>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</si>
  <si>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</si>
  <si>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</si>
  <si>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</si>
  <si>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</si>
  <si>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</si>
  <si>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</si>
  <si>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</si>
  <si>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</si>
  <si>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</si>
  <si>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</si>
  <si>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</si>
  <si>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</si>
  <si>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</si>
  <si>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</si>
  <si>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</si>
  <si>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</si>
  <si>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</si>
  <si>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</si>
  <si>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</si>
  <si>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</si>
  <si>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</si>
  <si>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</si>
  <si>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</si>
  <si>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</si>
  <si>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</si>
  <si>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</si>
  <si>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</si>
  <si>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</si>
  <si>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</si>
  <si>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</si>
  <si>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</si>
  <si>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</si>
  <si>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</si>
  <si>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</si>
  <si>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</si>
  <si>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</si>
  <si>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</si>
  <si>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</si>
  <si>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</si>
  <si>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</si>
  <si>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</si>
  <si>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</si>
  <si>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</si>
  <si>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</si>
  <si>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</si>
  <si>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</si>
  <si>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</si>
  <si>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</si>
  <si>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</si>
  <si>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</si>
  <si>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</si>
  <si>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</si>
  <si>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</si>
  <si>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</si>
  <si>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</si>
  <si>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</si>
  <si>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</si>
  <si>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</si>
  <si>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</si>
  <si>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</si>
  <si>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</si>
  <si>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</si>
  <si>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</si>
  <si>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</si>
  <si>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</si>
  <si>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</si>
  <si>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</si>
  <si>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</si>
  <si>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</si>
  <si>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</si>
  <si>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</si>
  <si>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</si>
  <si>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</si>
  <si>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</si>
  <si>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</si>
  <si>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</si>
  <si>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</si>
  <si>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</si>
  <si>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</si>
  <si>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</si>
  <si>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</si>
  <si>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</si>
  <si>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</si>
  <si>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</si>
  <si>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</si>
  <si>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</si>
  <si>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</si>
  <si>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</si>
  <si>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</si>
  <si>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</si>
  <si>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</si>
  <si>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</si>
  <si>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</si>
  <si>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</si>
  <si>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</si>
  <si>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</si>
  <si>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</si>
  <si>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</si>
  <si>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</si>
  <si>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</si>
  <si>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</si>
  <si>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</si>
  <si>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</si>
  <si>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</si>
  <si>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</si>
  <si>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</si>
  <si>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</si>
  <si>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</si>
  <si>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</si>
  <si>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</si>
  <si>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</si>
  <si>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</si>
  <si>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</si>
  <si>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</si>
  <si>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</si>
  <si>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</si>
  <si>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</si>
  <si>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</si>
  <si>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</si>
  <si>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</si>
  <si>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</si>
  <si>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</si>
  <si>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</si>
  <si>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</si>
  <si>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</si>
  <si>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</si>
  <si>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</si>
  <si>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</si>
  <si>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</si>
  <si>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</si>
  <si>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</si>
  <si>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</si>
  <si>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</si>
  <si>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</si>
  <si>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</si>
  <si>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</si>
  <si>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</si>
  <si>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</si>
  <si>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</si>
  <si>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</si>
  <si>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</si>
  <si>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</si>
  <si>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</si>
  <si>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</si>
  <si>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</si>
  <si>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</si>
  <si>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</si>
  <si>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</si>
  <si>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</si>
  <si>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</si>
  <si>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</si>
  <si>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</si>
  <si>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</si>
  <si>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</si>
  <si>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</si>
  <si>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</si>
  <si>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</si>
  <si>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</si>
  <si>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</si>
  <si>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</si>
  <si>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</si>
  <si>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</si>
  <si>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</si>
  <si>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</si>
  <si>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</si>
  <si>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</si>
  <si>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</si>
  <si>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</si>
  <si>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</si>
  <si>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</si>
  <si>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</si>
  <si>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</si>
  <si>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</si>
  <si>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</si>
  <si>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</si>
  <si>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</si>
  <si>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</si>
  <si>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</si>
  <si>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</si>
  <si>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</si>
  <si>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</si>
  <si>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</si>
  <si>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</si>
  <si>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</si>
  <si>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</si>
  <si>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</si>
  <si>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</si>
  <si>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</si>
  <si>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</si>
  <si>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</si>
  <si>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</si>
  <si>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</si>
  <si>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</si>
  <si>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</si>
  <si>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</si>
  <si>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</si>
  <si>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</si>
  <si>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</si>
  <si>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</si>
  <si>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</si>
  <si>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</si>
  <si>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</si>
  <si>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</si>
  <si>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</si>
  <si>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</si>
  <si>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</si>
  <si>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</si>
  <si>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</si>
  <si>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</si>
  <si>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</si>
  <si>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</si>
  <si>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</si>
  <si>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</si>
  <si>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</si>
  <si>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</si>
  <si>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</si>
  <si>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</si>
  <si>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</si>
  <si>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</si>
  <si>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</si>
  <si>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</si>
  <si>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</si>
  <si>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</si>
  <si>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</si>
  <si>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</si>
  <si>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</si>
  <si>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</si>
  <si>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</si>
  <si>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</si>
  <si>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</si>
  <si>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</si>
  <si>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</si>
  <si>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</si>
  <si>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</si>
  <si>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</si>
  <si>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</si>
  <si>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</si>
  <si>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</si>
  <si>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</si>
  <si>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</si>
  <si>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</si>
  <si>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</si>
  <si>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</si>
  <si>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</si>
  <si>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</si>
  <si>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</si>
  <si>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</si>
  <si>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</si>
  <si>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</si>
  <si>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</si>
  <si>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</si>
  <si>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</si>
  <si>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</si>
  <si>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</si>
  <si>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</si>
  <si>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</si>
  <si>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</si>
  <si>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</si>
  <si>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</si>
  <si>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</si>
  <si>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</si>
  <si>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</si>
  <si>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</si>
  <si>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</si>
  <si>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</si>
  <si>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</si>
  <si>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</si>
  <si>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</si>
  <si>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</si>
  <si>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</si>
  <si>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</si>
  <si>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</si>
  <si>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</si>
  <si>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</si>
  <si>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</si>
  <si>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</si>
  <si>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</si>
  <si>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</si>
  <si>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</si>
  <si>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</si>
  <si>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</si>
  <si>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</si>
  <si>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</si>
  <si>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</si>
  <si>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</si>
  <si>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</si>
  <si>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</si>
  <si>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</si>
  <si>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</si>
  <si>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</si>
  <si>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</si>
  <si>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</si>
  <si>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</si>
  <si>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</si>
  <si>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</si>
  <si>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</si>
  <si>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</si>
  <si>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</si>
  <si>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</si>
  <si>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</si>
  <si>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</si>
  <si>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</si>
  <si>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</si>
  <si>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</si>
  <si>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</si>
  <si>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</si>
  <si>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</si>
  <si>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</si>
  <si>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</si>
  <si>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</si>
  <si>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</si>
  <si>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</si>
  <si>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</si>
  <si>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</si>
  <si>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</si>
  <si>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</si>
  <si>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</si>
  <si>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</si>
  <si>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</si>
  <si>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</si>
  <si>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</si>
  <si>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</si>
  <si>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</si>
  <si>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</si>
  <si>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</si>
  <si>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</si>
  <si>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</si>
  <si>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</si>
  <si>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</si>
  <si>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</si>
  <si>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</si>
  <si>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</si>
  <si>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</si>
  <si>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</si>
  <si>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</si>
  <si>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</si>
  <si>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</si>
  <si>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</si>
  <si>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</si>
  <si>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</si>
  <si>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</si>
  <si>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</si>
  <si>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</si>
  <si>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</si>
  <si>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</si>
  <si>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</si>
  <si>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</si>
  <si>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</si>
  <si>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</si>
  <si>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</si>
  <si>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</si>
  <si>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</si>
  <si>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</si>
  <si>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</si>
  <si>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</si>
  <si>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</si>
  <si>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</si>
  <si>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</si>
  <si>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</si>
  <si>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</si>
  <si>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</si>
  <si>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</si>
  <si>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</si>
  <si>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</si>
  <si>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</si>
  <si>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</si>
  <si>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</si>
  <si>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</si>
  <si>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</si>
  <si>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</si>
  <si>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</si>
  <si>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</si>
  <si>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</si>
  <si>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</si>
  <si>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</si>
  <si>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</si>
  <si>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</si>
  <si>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</si>
  <si>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</si>
  <si>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</si>
  <si>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</si>
  <si>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</si>
  <si>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</si>
  <si>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</si>
  <si>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</si>
  <si>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</si>
  <si>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</si>
  <si>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</si>
  <si>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</si>
  <si>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</si>
  <si>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</si>
  <si>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</si>
  <si>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</si>
  <si>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</si>
  <si>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</si>
  <si>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</si>
  <si>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</si>
  <si>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</si>
  <si>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</si>
  <si>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</si>
  <si>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</si>
  <si>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</si>
  <si>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</si>
  <si>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</si>
  <si>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</si>
  <si>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</si>
  <si>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</si>
  <si>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</si>
  <si>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</si>
  <si>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</si>
  <si>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</si>
  <si>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</si>
  <si>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</si>
  <si>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</si>
  <si>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</si>
  <si>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</si>
  <si>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</si>
  <si>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</si>
  <si>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</si>
  <si>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</si>
  <si>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</si>
  <si>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</si>
  <si>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</si>
  <si>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</si>
  <si>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</si>
  <si>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</si>
  <si>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</si>
  <si>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</si>
  <si>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</si>
  <si>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</si>
  <si>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</si>
  <si>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</si>
  <si>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</si>
  <si>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</si>
  <si>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</si>
  <si>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</si>
  <si>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</si>
  <si>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</si>
  <si>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</si>
  <si>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</si>
  <si>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</si>
  <si>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</si>
  <si>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</si>
  <si>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</si>
  <si>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</si>
  <si>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</si>
  <si>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</si>
  <si>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</si>
  <si>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</si>
  <si>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</si>
  <si>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</si>
  <si>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</si>
  <si>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</si>
  <si>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</si>
  <si>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</si>
  <si>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</si>
  <si>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</si>
  <si>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</si>
  <si>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</si>
  <si>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</si>
  <si>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</si>
  <si>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</si>
  <si>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</si>
  <si>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</si>
  <si>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</si>
  <si>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</si>
  <si>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</si>
  <si>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</si>
  <si>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</si>
  <si>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</si>
  <si>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</si>
  <si>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</si>
  <si>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</si>
  <si>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</si>
  <si>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</si>
  <si>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</si>
  <si>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</si>
  <si>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</si>
  <si>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</si>
  <si>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</si>
  <si>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</si>
  <si>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</si>
  <si>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</si>
  <si>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</si>
  <si>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</si>
  <si>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</si>
  <si>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</si>
  <si>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</si>
  <si>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</si>
  <si>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</si>
  <si>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</si>
  <si>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</si>
  <si>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</si>
  <si>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</si>
  <si>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</si>
  <si>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</si>
  <si>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</si>
  <si>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</si>
  <si>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</si>
  <si>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</si>
  <si>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</si>
  <si>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</si>
  <si>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</si>
  <si>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</si>
  <si>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</si>
  <si>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</si>
  <si>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</si>
  <si>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</si>
  <si>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</si>
  <si>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</si>
  <si>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</si>
  <si>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</si>
  <si>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</si>
  <si>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</si>
  <si>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</si>
  <si>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</si>
  <si>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</si>
  <si>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</si>
  <si>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</si>
  <si>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</si>
  <si>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</si>
  <si>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</si>
  <si>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</si>
  <si>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</si>
  <si>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</si>
  <si>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</si>
  <si>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</si>
  <si>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</si>
  <si>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</si>
  <si>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</si>
  <si>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</si>
  <si>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</si>
  <si>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</si>
  <si>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</si>
  <si>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</si>
  <si>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</si>
  <si>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</si>
  <si>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</si>
  <si>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</si>
  <si>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</si>
  <si>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</si>
  <si>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</si>
  <si>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</si>
  <si>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</si>
  <si>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</si>
  <si>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</si>
  <si>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</si>
  <si>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</si>
  <si>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</si>
  <si>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</si>
  <si>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</si>
  <si>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</si>
  <si>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</si>
  <si>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</si>
  <si>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</si>
  <si>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</si>
  <si>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</si>
  <si>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</si>
  <si>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</si>
  <si>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</si>
  <si>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</si>
  <si>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</si>
  <si>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</si>
  <si>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</si>
  <si>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</si>
  <si>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</si>
  <si>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</si>
  <si>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</si>
  <si>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</si>
  <si>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</si>
  <si>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</si>
  <si>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</si>
  <si>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</si>
  <si>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</si>
  <si>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</si>
  <si>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</si>
  <si>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</si>
  <si>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</si>
  <si>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</si>
  <si>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</si>
  <si>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</si>
  <si>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</si>
  <si>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</si>
  <si>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</si>
  <si>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</si>
  <si>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</si>
  <si>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</si>
  <si>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</si>
  <si>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</si>
  <si>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</si>
  <si>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</si>
  <si>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</si>
  <si>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</si>
  <si>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</si>
  <si>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</si>
  <si>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</si>
  <si>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</si>
  <si>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</si>
  <si>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</si>
  <si>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</si>
  <si>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</si>
  <si>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</si>
  <si>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</si>
  <si>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</si>
  <si>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</si>
  <si>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</si>
  <si>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</si>
  <si>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</si>
  <si>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</si>
  <si>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</si>
  <si>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</si>
  <si>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</si>
  <si>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</si>
  <si>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</si>
  <si>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</si>
  <si>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</si>
  <si>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</si>
  <si>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</si>
  <si>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</si>
  <si>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</si>
  <si>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</si>
  <si>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</si>
  <si>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</si>
  <si>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</si>
  <si>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</si>
  <si>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</si>
  <si>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</si>
  <si>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</si>
  <si>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</si>
  <si>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</si>
  <si>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</si>
  <si>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</si>
  <si>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</si>
  <si>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</si>
  <si>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</si>
  <si>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</si>
  <si>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</si>
  <si>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</si>
  <si>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</si>
  <si>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</si>
  <si>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</si>
  <si>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</si>
  <si>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</si>
  <si>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</si>
  <si>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</si>
  <si>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</si>
  <si>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</si>
  <si>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</si>
  <si>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</si>
  <si>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</si>
  <si>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</si>
  <si>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</si>
  <si>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</si>
  <si>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</si>
  <si>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</si>
  <si>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</si>
  <si>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</si>
  <si>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</si>
  <si>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</si>
  <si>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</si>
  <si>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</si>
  <si>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</si>
  <si>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</si>
  <si>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</si>
  <si>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</si>
  <si>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</si>
  <si>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</si>
  <si>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</si>
  <si>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</si>
  <si>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</si>
  <si>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</si>
  <si>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</si>
  <si>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</si>
  <si>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</si>
  <si>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</si>
  <si>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</si>
  <si>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</si>
  <si>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</si>
  <si>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</si>
  <si>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</si>
  <si>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</si>
  <si>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</si>
  <si>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</si>
  <si>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</si>
  <si>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</si>
  <si>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</si>
  <si>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</si>
  <si>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</si>
  <si>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</si>
  <si>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</si>
  <si>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</si>
  <si>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</si>
  <si>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</si>
  <si>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</si>
  <si>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</si>
  <si>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</si>
  <si>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</si>
  <si>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</si>
  <si>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</si>
  <si>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</si>
  <si>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</si>
  <si>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</si>
  <si>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</si>
  <si>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</si>
  <si>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</si>
  <si>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</si>
  <si>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</si>
  <si>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</si>
  <si>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</si>
  <si>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</si>
  <si>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</si>
  <si>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</si>
  <si>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</si>
  <si>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</si>
  <si>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</si>
  <si>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</si>
  <si>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</si>
  <si>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</si>
  <si>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</si>
  <si>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</si>
  <si>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</si>
  <si>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</si>
  <si>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</si>
  <si>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</si>
  <si>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</si>
  <si>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</si>
  <si>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</si>
  <si>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</si>
  <si>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</si>
  <si>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</si>
  <si>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</si>
  <si>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</si>
  <si>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</si>
  <si>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</si>
  <si>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</si>
  <si>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</si>
  <si>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</si>
  <si>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</si>
  <si>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</si>
  <si>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</si>
  <si>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</si>
  <si>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</si>
  <si>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</si>
  <si>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</si>
  <si>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</si>
  <si>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</si>
  <si>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</si>
  <si>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</si>
  <si>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</si>
  <si>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</si>
  <si>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</si>
  <si>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</si>
  <si>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</si>
  <si>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</si>
  <si>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</si>
  <si>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</si>
  <si>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</si>
  <si>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</si>
  <si>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</si>
  <si>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</si>
  <si>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</si>
  <si>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</si>
  <si>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</si>
  <si>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</si>
  <si>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</si>
  <si>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</si>
  <si>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</si>
  <si>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</si>
  <si>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</si>
  <si>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</si>
  <si>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</si>
  <si>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</si>
  <si>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</si>
  <si>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</si>
  <si>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</si>
  <si>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</si>
  <si>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</si>
  <si>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</si>
  <si>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</si>
  <si>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</si>
  <si>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</si>
  <si>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</si>
  <si>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</si>
  <si>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</si>
  <si>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</si>
  <si>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</si>
  <si>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</si>
  <si>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</si>
  <si>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</si>
  <si>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</si>
  <si>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</si>
  <si>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</si>
  <si>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</si>
  <si>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</si>
  <si>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</si>
  <si>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</si>
  <si>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</si>
  <si>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</si>
  <si>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</si>
  <si>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</si>
  <si>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</si>
  <si>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</si>
  <si>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</si>
  <si>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</si>
  <si>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</si>
  <si>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</si>
  <si>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</si>
  <si>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</si>
  <si>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</si>
  <si>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</si>
  <si>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</si>
  <si>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</si>
  <si>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</si>
  <si>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</si>
  <si>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</si>
  <si>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</si>
  <si>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</si>
  <si>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</si>
  <si>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</si>
  <si>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</si>
  <si>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</si>
  <si>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</si>
  <si>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</si>
  <si>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</si>
  <si>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</si>
  <si>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</si>
  <si>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</si>
  <si>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</si>
  <si>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</si>
  <si>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</si>
  <si>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</si>
  <si>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</si>
  <si>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</si>
  <si>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</si>
  <si>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</si>
  <si>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</si>
  <si>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</si>
  <si>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</si>
  <si>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</si>
  <si>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</si>
  <si>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</si>
  <si>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</si>
  <si>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</si>
  <si>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</si>
  <si>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</si>
  <si>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</si>
  <si>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</si>
  <si>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</si>
  <si>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</si>
  <si>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</si>
  <si>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</si>
  <si>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</si>
  <si>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</si>
  <si>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</si>
  <si>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</si>
  <si>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</si>
  <si>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</si>
  <si>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</si>
  <si>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</si>
  <si>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</si>
  <si>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</si>
  <si>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</si>
  <si>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</si>
  <si>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</si>
  <si>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</si>
  <si>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</si>
  <si>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</si>
  <si>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</si>
  <si>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</si>
  <si>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</si>
  <si>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</si>
  <si>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</si>
  <si>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</si>
  <si>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</si>
  <si>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</si>
  <si>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</si>
  <si>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</si>
  <si>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</si>
  <si>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</si>
  <si>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</si>
  <si>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</si>
  <si>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</si>
  <si>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</si>
  <si>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</si>
  <si>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</si>
  <si>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</si>
  <si>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</si>
  <si>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</si>
  <si>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</si>
  <si>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</si>
  <si>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</si>
  <si>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</si>
  <si>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</si>
  <si>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</si>
  <si>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</si>
  <si>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</si>
  <si>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</si>
  <si>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</si>
  <si>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</si>
  <si>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</si>
  <si>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</si>
  <si>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</si>
  <si>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</si>
  <si>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</si>
  <si>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</si>
  <si>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</si>
  <si>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</si>
  <si>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</si>
  <si>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</si>
  <si>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</si>
  <si>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</si>
  <si>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</si>
  <si>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</si>
  <si>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</si>
  <si>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</si>
  <si>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</si>
  <si>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</si>
  <si>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</si>
  <si>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</si>
  <si>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</si>
  <si>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</si>
  <si>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</si>
  <si>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</si>
  <si>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</si>
  <si>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</si>
  <si>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</si>
  <si>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</si>
  <si>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</si>
  <si>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</si>
  <si>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</si>
  <si>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</si>
  <si>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</si>
  <si>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</si>
  <si>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</si>
  <si>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</si>
  <si>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</si>
  <si>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</si>
  <si>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</si>
  <si>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</si>
  <si>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</si>
  <si>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</si>
  <si>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</si>
  <si>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</si>
  <si>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</si>
  <si>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</si>
  <si>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</si>
  <si>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</si>
  <si>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</si>
  <si>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</si>
  <si>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</si>
  <si>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</si>
  <si>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</si>
  <si>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</si>
  <si>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</si>
  <si>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</si>
  <si>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</si>
  <si>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</si>
  <si>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</si>
  <si>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</si>
  <si>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</si>
  <si>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</si>
  <si>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</si>
  <si>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</si>
  <si>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</si>
  <si>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</si>
  <si>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</si>
  <si>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</si>
  <si>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</si>
  <si>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</si>
  <si>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</si>
  <si>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</si>
  <si>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</si>
  <si>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</si>
  <si>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</si>
  <si>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</si>
  <si>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</si>
  <si>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</si>
  <si>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</si>
  <si>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</si>
  <si>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</si>
  <si>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</si>
  <si>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</si>
  <si>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</si>
  <si>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</si>
  <si>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</si>
  <si>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</si>
  <si>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</si>
  <si>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</si>
  <si>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</si>
  <si>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</si>
  <si>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</si>
  <si>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</si>
  <si>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</si>
  <si>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</si>
  <si>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</si>
  <si>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</si>
  <si>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</si>
  <si>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</si>
  <si>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</si>
  <si>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</si>
  <si>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</si>
  <si>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</si>
  <si>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</si>
  <si>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</si>
  <si>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</si>
  <si>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</si>
  <si>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</si>
  <si>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</si>
  <si>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</si>
  <si>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</si>
  <si>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</si>
  <si>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</si>
  <si>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</si>
  <si>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</si>
  <si>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</si>
  <si>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</si>
  <si>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</si>
  <si>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</si>
  <si>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</si>
  <si>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</si>
  <si>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</si>
  <si>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</si>
  <si>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</si>
  <si>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</si>
  <si>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</si>
  <si>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</si>
  <si>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</si>
  <si>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</si>
  <si>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</si>
  <si>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</si>
  <si>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</si>
  <si>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</si>
  <si>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</si>
  <si>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</si>
  <si>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</si>
  <si>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</si>
  <si>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</si>
  <si>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</si>
  <si>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</si>
  <si>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</si>
  <si>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</si>
  <si>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</si>
  <si>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</si>
  <si>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</si>
  <si>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</si>
  <si>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</si>
  <si>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</si>
  <si>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</si>
  <si>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</si>
  <si>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</si>
  <si>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</si>
  <si>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</si>
  <si>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</si>
  <si>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</si>
  <si>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</si>
  <si>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</si>
  <si>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</si>
  <si>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</si>
  <si>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</si>
  <si>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</si>
  <si>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</si>
  <si>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</si>
  <si>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</si>
  <si>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</si>
  <si>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</si>
  <si>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</si>
  <si>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</si>
  <si>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</si>
  <si>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</si>
  <si>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</si>
  <si>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</si>
  <si>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</si>
  <si>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</si>
  <si>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</si>
  <si>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</si>
  <si>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</si>
  <si>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</si>
  <si>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</si>
  <si>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</si>
  <si>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</si>
  <si>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</si>
  <si>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</si>
  <si>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</si>
  <si>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</si>
  <si>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</si>
  <si>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</si>
  <si>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</si>
  <si>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</si>
  <si>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</si>
  <si>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</si>
  <si>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</si>
  <si>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</si>
  <si>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</si>
  <si>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</si>
  <si>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</si>
  <si>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</si>
  <si>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</si>
  <si>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</si>
  <si>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</si>
  <si>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</si>
  <si>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</si>
  <si>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</si>
  <si>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</si>
  <si>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</si>
  <si>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</si>
  <si>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</si>
  <si>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</si>
  <si>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</si>
  <si>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</si>
  <si>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</si>
  <si>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</si>
  <si>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</si>
  <si>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</si>
  <si>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</si>
  <si>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</si>
  <si>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</si>
  <si>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</si>
  <si>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</si>
  <si>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</si>
  <si>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</si>
  <si>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</si>
  <si>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</si>
  <si>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</si>
  <si>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</si>
  <si>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</si>
  <si>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</si>
  <si>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</si>
  <si>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</si>
  <si>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</si>
  <si>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</si>
  <si>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</si>
  <si>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</si>
  <si>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</si>
  <si>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</si>
  <si>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</si>
  <si>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</si>
  <si>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</si>
  <si>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</si>
  <si>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</si>
  <si>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</si>
  <si>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</si>
  <si>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</si>
  <si>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</si>
  <si>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</si>
  <si>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</si>
  <si>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</si>
  <si>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</si>
  <si>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</si>
  <si>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</si>
  <si>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</si>
  <si>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</si>
  <si>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</si>
  <si>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</si>
  <si>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</si>
  <si>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</si>
  <si>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</si>
  <si>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</si>
  <si>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</si>
  <si>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</si>
  <si>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</si>
  <si>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</si>
  <si>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</si>
  <si>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</si>
  <si>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</si>
  <si>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</si>
  <si>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</si>
  <si>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</si>
  <si>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</si>
  <si>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</si>
  <si>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</si>
  <si>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</si>
  <si>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</si>
  <si>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</si>
  <si>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</si>
  <si>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</si>
  <si>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</si>
  <si>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</si>
  <si>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</si>
  <si>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</si>
  <si>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</si>
  <si>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</si>
  <si>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</si>
  <si>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</si>
  <si>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</si>
  <si>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</si>
  <si>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</si>
  <si>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</si>
  <si>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</si>
  <si>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</si>
  <si>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</si>
  <si>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</si>
  <si>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</si>
  <si>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</si>
  <si>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</si>
  <si>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</si>
  <si>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</si>
  <si>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</si>
  <si>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</si>
  <si>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</si>
  <si>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</si>
  <si>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</si>
  <si>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</si>
  <si>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</si>
  <si>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</si>
  <si>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</si>
  <si>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</si>
  <si>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</si>
  <si>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</si>
  <si>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</si>
  <si>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</si>
  <si>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</si>
  <si>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</si>
  <si>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</si>
  <si>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</si>
  <si>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</si>
  <si>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</si>
  <si>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</si>
  <si>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</si>
  <si>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</si>
  <si>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</si>
  <si>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</si>
  <si>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</si>
  <si>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</si>
  <si>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</si>
  <si>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</si>
  <si>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</si>
  <si>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</si>
  <si>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</si>
  <si>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</si>
  <si>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</si>
  <si>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</si>
  <si>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</si>
  <si>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</si>
  <si>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</si>
  <si>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</si>
  <si>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</si>
  <si>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</si>
  <si>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</si>
  <si>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</si>
  <si>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</si>
  <si>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</si>
  <si>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</si>
  <si>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</si>
  <si>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</si>
  <si>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</si>
  <si>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</si>
  <si>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</si>
  <si>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</si>
  <si>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</si>
  <si>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</si>
  <si>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</si>
  <si>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</si>
  <si>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</si>
  <si>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</si>
  <si>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</si>
  <si>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</si>
  <si>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</si>
  <si>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</si>
  <si>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</si>
  <si>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</si>
  <si>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</si>
  <si>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</si>
  <si>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</si>
  <si>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</si>
  <si>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</si>
  <si>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</si>
  <si>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</si>
  <si>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</si>
  <si>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</si>
  <si>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</si>
  <si>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</si>
  <si>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</si>
  <si>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</si>
  <si>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</si>
  <si>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</si>
  <si>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</si>
  <si>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</si>
  <si>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</si>
  <si>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</si>
  <si>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</si>
  <si>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</si>
  <si>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</si>
  <si>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</si>
  <si>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</si>
  <si>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</si>
  <si>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</si>
  <si>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</si>
  <si>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</si>
  <si>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</si>
  <si>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</si>
  <si>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</si>
  <si>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</si>
  <si>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</si>
  <si>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</si>
  <si>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</si>
  <si>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</si>
  <si>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</si>
  <si>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</si>
  <si>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</si>
  <si>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</si>
  <si>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</si>
  <si>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</si>
  <si>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</si>
  <si>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</si>
  <si>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</si>
  <si>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</si>
  <si>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</si>
  <si>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</si>
  <si>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</si>
  <si>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</si>
  <si>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</si>
  <si>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</si>
  <si>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</si>
  <si>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</si>
  <si>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</si>
  <si>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</si>
  <si>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</si>
  <si>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</si>
  <si>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</si>
  <si>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</si>
  <si>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</si>
  <si>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</si>
  <si>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</si>
  <si>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</si>
  <si>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</si>
  <si>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</si>
  <si>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</si>
  <si>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</si>
  <si>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</si>
  <si>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</si>
  <si>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</si>
  <si>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</si>
  <si>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</si>
  <si>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</si>
  <si>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</si>
  <si>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</si>
  <si>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</si>
  <si>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</si>
  <si>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</si>
  <si>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</si>
  <si>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</si>
  <si>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</si>
  <si>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</si>
  <si>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</si>
  <si>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</si>
  <si>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</si>
  <si>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</si>
  <si>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</si>
  <si>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</si>
  <si>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</si>
  <si>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</si>
  <si>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</si>
  <si>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</si>
  <si>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</si>
  <si>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</si>
  <si>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</si>
  <si>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</si>
  <si>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</si>
  <si>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</si>
  <si>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</si>
  <si>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</si>
  <si>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</si>
  <si>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</si>
  <si>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</si>
  <si>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</si>
  <si>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</si>
  <si>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</si>
  <si>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</si>
  <si>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</si>
  <si>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</si>
  <si>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</si>
  <si>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</si>
  <si>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</si>
  <si>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</si>
  <si>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</si>
  <si>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</si>
  <si>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</si>
  <si>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</si>
  <si>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</si>
  <si>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</si>
  <si>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</si>
  <si>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</si>
  <si>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</si>
  <si>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</si>
  <si>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</si>
  <si>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</si>
  <si>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</si>
  <si>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</si>
  <si>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</si>
  <si>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</si>
  <si>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</si>
  <si>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</si>
  <si>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</si>
  <si>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</si>
  <si>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</si>
  <si>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</si>
  <si>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</si>
  <si>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</si>
  <si>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</si>
  <si>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</si>
  <si>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</si>
  <si>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</si>
  <si>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</si>
  <si>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</si>
  <si>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</si>
  <si>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</si>
  <si>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</si>
  <si>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</si>
  <si>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</si>
  <si>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</si>
  <si>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</si>
  <si>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</si>
  <si>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</si>
  <si>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</si>
  <si>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</si>
  <si>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</si>
  <si>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</si>
  <si>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</si>
  <si>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</si>
  <si>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</si>
  <si>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</si>
  <si>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</si>
  <si>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</si>
  <si>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</si>
  <si>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</si>
  <si>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</si>
  <si>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</si>
  <si>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</si>
  <si>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</si>
  <si>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</si>
  <si>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</si>
  <si>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</si>
  <si>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</si>
  <si>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</si>
  <si>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</si>
  <si>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</si>
  <si>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</si>
  <si>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</si>
  <si>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</si>
  <si>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</si>
  <si>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</si>
  <si>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</si>
  <si>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</si>
  <si>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</si>
  <si>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</si>
  <si>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</si>
  <si>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</si>
  <si>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</si>
  <si>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</si>
  <si>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</si>
  <si>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</si>
  <si>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</si>
  <si>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</si>
  <si>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</si>
  <si>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</si>
  <si>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</si>
  <si>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</si>
  <si>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</si>
  <si>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</si>
  <si>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</si>
  <si>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</si>
  <si>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</si>
  <si>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</si>
  <si>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</si>
  <si>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</si>
  <si>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</si>
  <si>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</si>
  <si>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</si>
  <si>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</si>
  <si>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</si>
  <si>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</si>
  <si>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</si>
  <si>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</si>
  <si>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</si>
  <si>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</si>
  <si>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</si>
  <si>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</si>
  <si>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</si>
  <si>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</si>
  <si>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</si>
  <si>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</si>
  <si>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</si>
  <si>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</si>
  <si>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</si>
  <si>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</si>
  <si>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</si>
  <si>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</si>
  <si>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</si>
  <si>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</si>
  <si>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</si>
  <si>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</si>
  <si>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</si>
  <si>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</si>
  <si>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</si>
  <si>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</si>
  <si>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</si>
  <si>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</si>
  <si>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</si>
  <si>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</si>
  <si>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</si>
  <si>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</si>
  <si>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</si>
  <si>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</si>
  <si>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</si>
  <si>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</si>
  <si>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</si>
  <si>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</si>
  <si>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</si>
  <si>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</si>
  <si>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</si>
  <si>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</si>
  <si>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</si>
  <si>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</si>
  <si>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</si>
  <si>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</si>
  <si>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</si>
  <si>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</si>
  <si>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</si>
  <si>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</si>
  <si>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</si>
  <si>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</si>
  <si>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</si>
  <si>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</si>
  <si>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</si>
  <si>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</si>
  <si>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</si>
  <si>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</si>
  <si>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</si>
  <si>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</si>
  <si>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</si>
  <si>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</si>
  <si>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</si>
  <si>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</si>
  <si>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</si>
  <si>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</si>
  <si>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</si>
  <si>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</si>
  <si>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</si>
  <si>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</si>
  <si>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</si>
  <si>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</si>
  <si>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</si>
  <si>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</si>
  <si>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</si>
  <si>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</si>
  <si>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</si>
  <si>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</si>
  <si>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</si>
  <si>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</si>
  <si>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</si>
  <si>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</si>
  <si>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</si>
  <si>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</si>
  <si>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</si>
  <si>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</si>
  <si>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</si>
  <si>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</si>
  <si>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</si>
  <si>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</si>
  <si>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</si>
  <si>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</si>
  <si>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</si>
  <si>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</si>
  <si>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</si>
  <si>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</si>
  <si>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</si>
  <si>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</si>
  <si>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</si>
  <si>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</si>
  <si>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</si>
  <si>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</si>
  <si>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</si>
  <si>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</si>
  <si>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</si>
  <si>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</si>
  <si>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</si>
  <si>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</si>
  <si>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</si>
  <si>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</si>
  <si>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</si>
  <si>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</si>
  <si>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</si>
  <si>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</si>
  <si>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</si>
  <si>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</si>
  <si>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</si>
  <si>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</si>
  <si>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</si>
  <si>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</si>
  <si>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</si>
  <si>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</si>
  <si>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</si>
  <si>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</si>
  <si>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</si>
  <si>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</si>
  <si>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</si>
  <si>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</si>
  <si>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</si>
  <si>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</si>
  <si>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</si>
  <si>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</si>
  <si>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</si>
  <si>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</si>
  <si>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</si>
  <si>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</si>
  <si>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</si>
  <si>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</si>
  <si>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</si>
  <si>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</si>
  <si>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</si>
  <si>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</si>
  <si>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</si>
  <si>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</si>
  <si>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</si>
  <si>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</si>
  <si>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</si>
  <si>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</si>
  <si>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</si>
  <si>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</si>
  <si>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</si>
  <si>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</si>
  <si>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</si>
  <si>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</si>
  <si>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</si>
  <si>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</si>
  <si>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</si>
  <si>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</si>
  <si>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</si>
  <si>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</si>
  <si>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</si>
  <si>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</si>
  <si>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</si>
  <si>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</si>
  <si>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</si>
  <si>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</si>
  <si>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</si>
  <si>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</si>
  <si>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</si>
  <si>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</si>
  <si>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</si>
  <si>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</si>
  <si>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</si>
  <si>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</si>
  <si>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</si>
  <si>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</si>
  <si>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</si>
  <si>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</si>
  <si>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</si>
  <si>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</si>
  <si>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</si>
  <si>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</si>
  <si>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</si>
  <si>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</si>
  <si>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</si>
  <si>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</si>
  <si>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</si>
  <si>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</si>
  <si>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</si>
  <si>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</si>
  <si>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</si>
  <si>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</si>
  <si>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</si>
  <si>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</si>
  <si>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</si>
  <si>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</si>
  <si>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</si>
  <si>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</si>
  <si>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</si>
  <si>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</si>
  <si>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</si>
  <si>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</si>
  <si>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</si>
  <si>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</si>
  <si>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</si>
  <si>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</si>
  <si>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</si>
  <si>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</si>
  <si>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</si>
  <si>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</si>
  <si>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</si>
  <si>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</si>
  <si>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</si>
  <si>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</si>
  <si>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</si>
  <si>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</si>
  <si>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</si>
  <si>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</si>
  <si>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</si>
  <si>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</si>
  <si>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</si>
  <si>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</si>
  <si>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</si>
  <si>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</si>
  <si>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</si>
  <si>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</si>
  <si>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</si>
  <si>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</si>
  <si>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</si>
  <si>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</si>
  <si>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</si>
  <si>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</si>
  <si>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</si>
  <si>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</si>
  <si>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</si>
  <si>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</si>
  <si>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</si>
  <si>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</si>
  <si>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</si>
  <si>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</si>
  <si>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</si>
  <si>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</si>
  <si>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</si>
  <si>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</si>
  <si>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</si>
  <si>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</si>
  <si>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</si>
  <si>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</si>
  <si>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</si>
  <si>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</si>
  <si>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</si>
  <si>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</si>
  <si>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</si>
  <si>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</si>
  <si>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</si>
  <si>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</si>
  <si>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</si>
  <si>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</si>
  <si>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</si>
  <si>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</si>
  <si>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</si>
  <si>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</si>
  <si>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</si>
  <si>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</si>
  <si>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</si>
  <si>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</si>
  <si>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</si>
  <si>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</si>
  <si>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</si>
  <si>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</si>
  <si>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</si>
  <si>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</si>
  <si>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</si>
  <si>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</si>
  <si>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</si>
  <si>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</si>
  <si>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</si>
  <si>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</si>
  <si>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</si>
  <si>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</si>
  <si>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</si>
  <si>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</si>
  <si>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</si>
  <si>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</si>
  <si>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</si>
  <si>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</si>
  <si>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</si>
  <si>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</si>
  <si>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</si>
  <si>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</si>
  <si>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</si>
  <si>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</si>
  <si>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</si>
  <si>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</si>
  <si>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</si>
  <si>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</si>
  <si>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</si>
  <si>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</si>
  <si>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</si>
  <si>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</si>
  <si>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</si>
  <si>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</si>
  <si>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</si>
  <si>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</si>
  <si>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</si>
  <si>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</si>
  <si>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</si>
  <si>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</si>
  <si>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</si>
  <si>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</si>
  <si>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</si>
  <si>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</si>
  <si>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</si>
  <si>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</si>
  <si>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</si>
  <si>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</si>
  <si>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</si>
  <si>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</si>
  <si>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</si>
  <si>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</si>
  <si>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</si>
  <si>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</si>
  <si>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</si>
  <si>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</si>
  <si>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</si>
  <si>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</si>
  <si>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</si>
  <si>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</si>
  <si>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</si>
  <si>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</si>
  <si>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</si>
  <si>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</si>
  <si>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</si>
  <si>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</si>
  <si>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</si>
  <si>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</si>
  <si>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</si>
  <si>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</si>
  <si>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</si>
  <si>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</si>
  <si>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</si>
  <si>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</si>
  <si>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</si>
  <si>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</si>
  <si>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</si>
  <si>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</si>
  <si>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</si>
  <si>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</si>
  <si>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</si>
  <si>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</si>
  <si>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</si>
  <si>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</si>
  <si>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</si>
  <si>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</si>
  <si>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</si>
  <si>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</si>
  <si>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</si>
  <si>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</si>
  <si>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</si>
  <si>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</si>
  <si>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</si>
  <si>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</si>
  <si>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</si>
  <si>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</si>
  <si>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</si>
  <si>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</si>
  <si>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</si>
  <si>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</si>
  <si>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</si>
  <si>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</si>
  <si>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</si>
  <si>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</si>
  <si>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</si>
  <si>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</si>
  <si>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</si>
  <si>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</si>
  <si>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</si>
  <si>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</si>
  <si>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</si>
  <si>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</si>
  <si>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</si>
  <si>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</si>
  <si>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</si>
  <si>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</si>
  <si>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</si>
  <si>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</si>
  <si>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</si>
  <si>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</si>
  <si>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</si>
  <si>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</si>
  <si>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</si>
  <si>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</si>
  <si>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</si>
  <si>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</si>
  <si>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</si>
  <si>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</si>
  <si>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</si>
  <si>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</si>
  <si>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</si>
  <si>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</si>
  <si>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</si>
  <si>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</si>
  <si>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</si>
  <si>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</si>
  <si>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</si>
  <si>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</si>
  <si>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</si>
  <si>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</si>
  <si>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</si>
  <si>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</si>
  <si>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</si>
  <si>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</si>
  <si>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</si>
  <si>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</si>
  <si>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</si>
  <si>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</si>
  <si>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</si>
  <si>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</si>
  <si>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</si>
  <si>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</si>
  <si>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</si>
  <si>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</si>
  <si>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</si>
  <si>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</si>
  <si>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</si>
  <si>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</si>
  <si>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</si>
  <si>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</si>
  <si>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</si>
  <si>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</si>
  <si>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</si>
  <si>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</si>
  <si>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</si>
  <si>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</si>
  <si>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</si>
  <si>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</si>
  <si>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</si>
  <si>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</si>
  <si>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</si>
  <si>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</si>
  <si>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</si>
  <si>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</si>
  <si>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</si>
  <si>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</si>
  <si>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</si>
  <si>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</si>
  <si>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</si>
  <si>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</si>
  <si>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</si>
  <si>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</si>
  <si>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</si>
  <si>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</si>
  <si>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</si>
  <si>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</si>
  <si>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</si>
  <si>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</si>
  <si>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</si>
  <si>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</si>
  <si>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</si>
  <si>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</si>
  <si>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</si>
  <si>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</si>
  <si>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</si>
  <si>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</si>
  <si>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</si>
  <si>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</si>
  <si>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</si>
  <si>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</si>
  <si>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</si>
  <si>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</si>
  <si>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</si>
  <si>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</si>
  <si>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</si>
  <si>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</si>
  <si>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</si>
  <si>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</si>
  <si>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</si>
  <si>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</si>
  <si>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</si>
  <si>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</si>
  <si>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</si>
  <si>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</si>
  <si>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</si>
  <si>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</si>
  <si>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</si>
  <si>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</si>
  <si>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</si>
  <si>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</si>
  <si>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</si>
  <si>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</si>
  <si>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</si>
  <si>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</si>
  <si>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</si>
  <si>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</si>
  <si>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</si>
  <si>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</si>
  <si>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</si>
  <si>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</si>
  <si>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</si>
  <si>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</si>
  <si>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</si>
  <si>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</si>
  <si>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</si>
  <si>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</si>
  <si>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</si>
  <si>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</si>
  <si>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</si>
  <si>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</si>
  <si>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</si>
  <si>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</si>
  <si>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</si>
  <si>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</si>
  <si>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</si>
  <si>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</si>
  <si>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</si>
  <si>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</si>
  <si>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</si>
  <si>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</si>
  <si>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</si>
  <si>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</si>
  <si>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</si>
  <si>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</si>
  <si>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</si>
  <si>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</si>
  <si>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</si>
  <si>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</si>
  <si>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</si>
  <si>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</si>
  <si>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</si>
  <si>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</si>
  <si>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</si>
  <si>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</si>
  <si>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</si>
  <si>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</si>
  <si>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</si>
  <si>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</si>
  <si>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</si>
  <si>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</si>
  <si>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</si>
  <si>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</si>
  <si>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</si>
  <si>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</si>
  <si>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</si>
  <si>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</si>
  <si>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</si>
  <si>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</si>
  <si>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</si>
  <si>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</si>
  <si>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</si>
  <si>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</si>
  <si>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</si>
  <si>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</si>
  <si>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</si>
  <si>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</si>
  <si>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</si>
  <si>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</si>
  <si>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</si>
  <si>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</si>
  <si>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</si>
  <si>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</si>
  <si>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</si>
  <si>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</si>
  <si>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</si>
  <si>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</si>
  <si>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</si>
  <si>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</si>
  <si>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</si>
  <si>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</si>
  <si>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</si>
  <si>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</si>
  <si>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</si>
  <si>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</si>
  <si>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</si>
  <si>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</si>
  <si>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</si>
  <si>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</si>
  <si>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</si>
  <si>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</si>
  <si>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</si>
  <si>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</si>
  <si>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</si>
  <si>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</si>
  <si>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</si>
  <si>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</si>
  <si>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</si>
  <si>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</si>
  <si>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</si>
  <si>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</si>
  <si>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</si>
  <si>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</si>
  <si>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</si>
  <si>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</si>
  <si>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</si>
  <si>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</si>
  <si>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</si>
  <si>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</si>
  <si>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</si>
  <si>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</si>
  <si>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</si>
  <si>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</si>
  <si>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</si>
  <si>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</si>
  <si>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</si>
  <si>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</si>
  <si>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</si>
  <si>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</si>
  <si>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</si>
  <si>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</si>
  <si>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</si>
  <si>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</si>
  <si>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</si>
  <si>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</si>
  <si>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</si>
  <si>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</si>
  <si>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</si>
  <si>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</si>
  <si>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</si>
  <si>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</si>
  <si>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</si>
  <si>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</si>
  <si>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</si>
  <si>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</si>
  <si>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</si>
  <si>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</si>
  <si>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</si>
  <si>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</si>
  <si>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</si>
  <si>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</si>
  <si>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</si>
  <si>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</si>
  <si>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</si>
  <si>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</si>
  <si>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</si>
  <si>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</si>
  <si>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</si>
  <si>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</si>
  <si>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</si>
  <si>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</si>
  <si>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</si>
  <si>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</si>
  <si>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</si>
  <si>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</si>
  <si>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</si>
  <si>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</si>
  <si>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</si>
  <si>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</si>
  <si>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</si>
  <si>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</si>
  <si>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</si>
  <si>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</si>
  <si>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</si>
  <si>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</si>
  <si>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</si>
  <si>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</si>
  <si>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</si>
  <si>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</si>
  <si>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</si>
  <si>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</si>
  <si>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</si>
  <si>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</si>
  <si>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</si>
  <si>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</si>
  <si>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</si>
  <si>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</si>
  <si>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</si>
  <si>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</si>
  <si>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</si>
  <si>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</si>
  <si>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</si>
  <si>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</si>
  <si>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</si>
  <si>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</si>
  <si>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</si>
  <si>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</si>
  <si>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</si>
  <si>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</si>
  <si>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</si>
  <si>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</si>
  <si>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</si>
  <si>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</si>
  <si>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</si>
  <si>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</si>
  <si>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</si>
  <si>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</si>
  <si>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</si>
  <si>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</si>
  <si>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</si>
  <si>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</si>
  <si>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</si>
  <si>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</si>
  <si>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</si>
  <si>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</si>
  <si>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</si>
  <si>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</si>
  <si>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</si>
  <si>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</si>
  <si>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</si>
  <si>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</si>
  <si>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</si>
  <si>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</si>
  <si>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</si>
  <si>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</si>
  <si>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</si>
  <si>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</si>
  <si>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</si>
  <si>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</si>
  <si>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</si>
  <si>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</si>
  <si>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</si>
  <si>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</si>
  <si>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</si>
  <si>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</si>
  <si>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</si>
  <si>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</si>
  <si>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</si>
  <si>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</si>
  <si>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</si>
  <si>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</si>
  <si>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</si>
  <si>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</si>
  <si>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</si>
  <si>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</si>
  <si>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</si>
  <si>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</si>
  <si>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</si>
  <si>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</si>
  <si>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</si>
  <si>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</si>
  <si>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</si>
  <si>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</si>
  <si>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</si>
  <si>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</si>
  <si>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</si>
  <si>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</si>
  <si>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</si>
  <si>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</si>
  <si>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</si>
  <si>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</si>
  <si>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</si>
  <si>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</si>
  <si>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</si>
  <si>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</si>
  <si>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</si>
  <si>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</si>
  <si>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</si>
  <si>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</si>
  <si>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</si>
  <si>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</si>
  <si>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</si>
  <si>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</si>
  <si>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</si>
  <si>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</si>
  <si>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</si>
  <si>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</si>
  <si>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</si>
  <si>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</si>
  <si>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</si>
  <si>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</si>
  <si>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</si>
  <si>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</si>
  <si>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</si>
  <si>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</si>
  <si>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</si>
  <si>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</si>
  <si>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</si>
  <si>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</si>
  <si>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</si>
  <si>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</si>
  <si>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</si>
  <si>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</si>
  <si>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</si>
  <si>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</si>
  <si>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</si>
  <si>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</si>
  <si>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</si>
  <si>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</si>
  <si>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</si>
  <si>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</si>
  <si>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</si>
  <si>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</si>
  <si>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</si>
  <si>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</si>
  <si>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</si>
  <si>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</si>
  <si>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</si>
  <si>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</si>
  <si>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</si>
  <si>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</si>
  <si>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</si>
  <si>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</si>
  <si>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</si>
  <si>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</si>
  <si>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</si>
  <si>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</si>
  <si>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</si>
  <si>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</si>
  <si>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</si>
  <si>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</si>
  <si>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</si>
  <si>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</si>
  <si>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</si>
  <si>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</si>
  <si>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</si>
  <si>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</si>
  <si>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</si>
  <si>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</si>
  <si>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</si>
  <si>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</si>
  <si>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</si>
  <si>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</si>
  <si>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</si>
  <si>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</si>
  <si>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</si>
  <si>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</si>
  <si>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</si>
  <si>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</si>
  <si>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</si>
  <si>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</si>
  <si>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</si>
  <si>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</si>
  <si>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</si>
  <si>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</si>
  <si>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</si>
  <si>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</si>
  <si>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</si>
  <si>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</si>
  <si>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</si>
  <si>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</si>
  <si>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</si>
  <si>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</si>
  <si>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</si>
  <si>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</si>
  <si>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</si>
  <si>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</si>
  <si>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</si>
  <si>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</si>
  <si>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</si>
  <si>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</si>
  <si>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</si>
  <si>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</si>
  <si>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</si>
  <si>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</si>
  <si>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</si>
  <si>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</si>
  <si>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</si>
  <si>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</si>
  <si>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</si>
  <si>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</si>
  <si>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</si>
  <si>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</si>
  <si>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</si>
  <si>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</si>
  <si>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</si>
  <si>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</si>
  <si>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</si>
  <si>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</si>
  <si>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</si>
  <si>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</si>
  <si>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</si>
  <si>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</si>
  <si>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</si>
  <si>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</si>
  <si>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</si>
  <si>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</si>
  <si>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</si>
  <si>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</si>
  <si>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</si>
  <si>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</si>
  <si>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</si>
  <si>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</si>
  <si>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</si>
  <si>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</si>
  <si>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</si>
  <si>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</si>
  <si>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</si>
  <si>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</si>
  <si>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</si>
  <si>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</si>
  <si>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</si>
  <si>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</si>
  <si>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</si>
  <si>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</si>
  <si>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</si>
  <si>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</si>
  <si>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</si>
  <si>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</si>
  <si>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</si>
  <si>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</si>
  <si>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</si>
  <si>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</si>
  <si>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</si>
  <si>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</si>
  <si>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</si>
  <si>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</si>
  <si>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</si>
  <si>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</si>
  <si>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</si>
  <si>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</si>
  <si>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</si>
  <si>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</si>
  <si>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</si>
  <si>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</si>
  <si>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</si>
  <si>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</si>
  <si>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</si>
  <si>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</si>
  <si>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</si>
  <si>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</si>
  <si>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</si>
  <si>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</si>
  <si>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</si>
  <si>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</si>
  <si>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</si>
  <si>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</si>
  <si>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</si>
  <si>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</si>
  <si>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</si>
  <si>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</si>
  <si>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</si>
  <si>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</si>
  <si>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</si>
  <si>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</si>
  <si>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</si>
  <si>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</si>
  <si>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</si>
  <si>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</si>
  <si>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</si>
  <si>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</si>
  <si>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</si>
  <si>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</si>
  <si>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</si>
  <si>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</si>
  <si>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</si>
  <si>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</si>
  <si>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</si>
  <si>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</si>
  <si>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</si>
  <si>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</si>
  <si>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</si>
  <si>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</si>
  <si>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</si>
  <si>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</si>
  <si>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</si>
  <si>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</si>
  <si>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</si>
  <si>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</si>
  <si>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</si>
  <si>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</si>
  <si>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</si>
  <si>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</si>
  <si>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</si>
  <si>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</si>
  <si>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</si>
  <si>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</si>
  <si>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</si>
  <si>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</si>
  <si>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</si>
  <si>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</si>
  <si>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</si>
  <si>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</si>
  <si>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</si>
  <si>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</si>
  <si>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</si>
  <si>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</si>
  <si>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</si>
  <si>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</si>
  <si>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</si>
  <si>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</si>
  <si>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</si>
  <si>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</si>
  <si>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</si>
  <si>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</si>
  <si>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</si>
  <si>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</si>
  <si>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</si>
  <si>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</si>
  <si>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</si>
  <si>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</si>
  <si>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</si>
  <si>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</si>
  <si>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</si>
  <si>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</si>
  <si>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</si>
  <si>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</si>
  <si>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</si>
  <si>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</si>
  <si>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</si>
  <si>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</si>
  <si>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</si>
  <si>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</si>
  <si>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</si>
  <si>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</si>
  <si>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</si>
  <si>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</si>
  <si>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</si>
  <si>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</si>
  <si>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</si>
  <si>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</si>
  <si>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</si>
  <si>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</si>
  <si>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</si>
  <si>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</si>
  <si>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</si>
  <si>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</si>
  <si>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</si>
  <si>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</si>
  <si>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</si>
  <si>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</si>
  <si>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</si>
  <si>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</si>
  <si>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</si>
  <si>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</si>
  <si>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</si>
  <si>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</si>
  <si>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</si>
  <si>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</si>
  <si>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</si>
  <si>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</si>
  <si>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</si>
  <si>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</si>
  <si>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</si>
  <si>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</si>
  <si>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</si>
  <si>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</si>
  <si>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</si>
  <si>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</si>
  <si>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</si>
  <si>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</si>
  <si>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</si>
  <si>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</si>
  <si>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</si>
  <si>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</si>
  <si>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</si>
  <si>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</si>
  <si>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</si>
  <si>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</si>
  <si>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</si>
  <si>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</si>
  <si>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</si>
  <si>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</si>
  <si>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</si>
  <si>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</si>
  <si>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</si>
  <si>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</si>
  <si>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</si>
  <si>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</si>
  <si>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</si>
  <si>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</si>
  <si>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</si>
  <si>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</si>
  <si>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</si>
  <si>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</si>
  <si>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</si>
  <si>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</si>
  <si>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</si>
  <si>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</si>
  <si>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</si>
  <si>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</si>
  <si>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</si>
  <si>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</si>
  <si>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</si>
  <si>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</si>
  <si>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</si>
  <si>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</si>
  <si>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</si>
  <si>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</si>
  <si>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</si>
  <si>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</si>
  <si>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</si>
  <si>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</si>
  <si>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</si>
  <si>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</si>
  <si>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</si>
  <si>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</si>
  <si>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</si>
  <si>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</si>
  <si>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</si>
  <si>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</si>
  <si>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</si>
  <si>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</si>
  <si>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</si>
  <si>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</si>
  <si>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</si>
  <si>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</si>
  <si>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</si>
  <si>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</si>
  <si>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</si>
  <si>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</si>
  <si>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</si>
  <si>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</si>
  <si>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</si>
  <si>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</si>
  <si>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</si>
  <si>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</si>
  <si>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</si>
  <si>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</si>
  <si>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</si>
  <si>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</si>
  <si>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</si>
  <si>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</si>
  <si>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</si>
  <si>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</si>
  <si>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</si>
  <si>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</si>
  <si>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</si>
  <si>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</si>
  <si>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</si>
  <si>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</si>
  <si>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</si>
  <si>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</si>
  <si>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</si>
  <si>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</si>
  <si>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</si>
  <si>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</si>
  <si>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</si>
  <si>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</si>
  <si>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</si>
  <si>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</si>
  <si>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</si>
  <si>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</si>
  <si>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</si>
  <si>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</si>
  <si>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</si>
  <si>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</si>
  <si>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</si>
  <si>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</si>
  <si>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</si>
  <si>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</si>
  <si>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</si>
  <si>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</si>
  <si>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</si>
  <si>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</si>
  <si>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</si>
  <si>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</si>
  <si>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</si>
  <si>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</si>
  <si>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</si>
  <si>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</si>
  <si>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</si>
  <si>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</si>
  <si>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</si>
  <si>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</si>
  <si>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</si>
  <si>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</si>
  <si>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</si>
  <si>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</si>
  <si>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</si>
  <si>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</si>
  <si>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</si>
  <si>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</si>
  <si>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</si>
  <si>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</si>
  <si>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</si>
  <si>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</si>
  <si>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</si>
  <si>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</si>
  <si>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</si>
  <si>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</si>
  <si>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</si>
  <si>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</si>
  <si>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</si>
  <si>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</si>
  <si>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</si>
  <si>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</si>
  <si>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</si>
  <si>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</si>
  <si>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</si>
  <si>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</si>
  <si>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</si>
  <si>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</si>
  <si>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</si>
  <si>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</si>
  <si>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</si>
  <si>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</si>
  <si>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</si>
  <si>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</si>
  <si>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</si>
  <si>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</si>
  <si>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</si>
  <si>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</si>
  <si>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</si>
  <si>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</si>
  <si>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</si>
  <si>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</si>
  <si>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</si>
  <si>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</si>
  <si>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</si>
  <si>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</si>
  <si>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</si>
  <si>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</si>
  <si>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</si>
  <si>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</si>
  <si>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</si>
  <si>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</si>
  <si>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</si>
  <si>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</si>
  <si>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</si>
  <si>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</si>
  <si>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</si>
  <si>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</si>
  <si>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</si>
  <si>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</si>
  <si>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</si>
  <si>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</si>
  <si>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</si>
  <si>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</si>
  <si>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</si>
  <si>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</si>
  <si>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</si>
  <si>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</si>
  <si>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</si>
  <si>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</si>
  <si>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</si>
  <si>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</si>
  <si>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</si>
  <si>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</si>
  <si>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</si>
  <si>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</si>
  <si>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</si>
  <si>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</si>
  <si>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</si>
  <si>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</si>
  <si>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</si>
  <si>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</si>
  <si>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</si>
  <si>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</si>
  <si>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</si>
  <si>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</si>
  <si>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</si>
  <si>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</si>
  <si>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</si>
  <si>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</si>
  <si>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</si>
  <si>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</si>
  <si>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</si>
  <si>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</si>
  <si>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</si>
  <si>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</si>
  <si>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</si>
  <si>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</si>
  <si>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</si>
  <si>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</si>
  <si>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</si>
  <si>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</si>
  <si>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</si>
  <si>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</si>
  <si>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</si>
  <si>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</si>
  <si>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</si>
  <si>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</si>
  <si>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</si>
  <si>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</si>
  <si>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</si>
  <si>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</si>
  <si>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</si>
  <si>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</si>
  <si>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</si>
  <si>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</si>
  <si>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</si>
  <si>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</si>
  <si>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</si>
  <si>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</si>
  <si>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</si>
  <si>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</si>
  <si>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</si>
  <si>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</si>
  <si>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</si>
  <si>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</si>
  <si>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</si>
  <si>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</si>
  <si>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</si>
  <si>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</si>
  <si>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</si>
  <si>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</si>
  <si>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</si>
  <si>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</si>
  <si>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</si>
  <si>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</si>
  <si>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</si>
  <si>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</si>
  <si>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</si>
  <si>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</si>
  <si>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</si>
  <si>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</si>
  <si>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</si>
  <si>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</si>
  <si>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</si>
  <si>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</si>
  <si>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</si>
  <si>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</si>
  <si>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</si>
  <si>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</si>
  <si>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</si>
  <si>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</si>
  <si>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</si>
  <si>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</si>
  <si>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</si>
  <si>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</si>
  <si>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</si>
  <si>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</si>
  <si>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</si>
  <si>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</si>
  <si>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</si>
  <si>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</si>
  <si>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</si>
  <si>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</si>
  <si>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</si>
  <si>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</si>
  <si>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</si>
  <si>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</si>
  <si>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</si>
  <si>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</si>
  <si>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</si>
  <si>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</si>
  <si>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</si>
  <si>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</si>
  <si>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</si>
  <si>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</si>
  <si>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</si>
  <si>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</si>
  <si>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</si>
  <si>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</si>
  <si>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</si>
  <si>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</si>
  <si>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</si>
  <si>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</si>
  <si>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</si>
  <si>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</si>
  <si>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</si>
  <si>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</si>
  <si>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</si>
  <si>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</si>
  <si>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</si>
  <si>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</si>
  <si>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</si>
  <si>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</si>
  <si>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</si>
  <si>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</si>
  <si>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</si>
  <si>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</si>
  <si>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</si>
  <si>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</si>
  <si>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</si>
  <si>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</si>
  <si>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</si>
  <si>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</si>
  <si>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</si>
  <si>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</si>
  <si>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</si>
  <si>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</si>
  <si>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</si>
  <si>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</si>
  <si>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</si>
  <si>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</si>
  <si>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</si>
  <si>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</si>
  <si>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</si>
  <si>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</si>
  <si>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</si>
  <si>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</si>
  <si>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</si>
  <si>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</si>
  <si>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</si>
  <si>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</si>
  <si>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</si>
  <si>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</si>
  <si>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</si>
  <si>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</si>
  <si>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</si>
  <si>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</si>
  <si>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</si>
  <si>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</si>
  <si>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</si>
  <si>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</si>
  <si>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</si>
  <si>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</si>
  <si>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</si>
  <si>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</si>
  <si>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</si>
  <si>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</si>
  <si>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</si>
  <si>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</si>
  <si>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</si>
  <si>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</si>
  <si>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</si>
  <si>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</si>
  <si>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</si>
  <si>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</si>
  <si>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</si>
  <si>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</si>
  <si>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</si>
  <si>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</si>
  <si>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</si>
  <si>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</si>
  <si>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</si>
  <si>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</si>
  <si>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</si>
  <si>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</si>
  <si>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</si>
  <si>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</si>
  <si>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</si>
  <si>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</si>
  <si>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</si>
  <si>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</si>
  <si>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</si>
  <si>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</si>
  <si>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</si>
  <si>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</si>
  <si>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</si>
  <si>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</si>
  <si>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</si>
  <si>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</si>
  <si>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</si>
  <si>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</si>
  <si>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</si>
  <si>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</si>
  <si>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</si>
  <si>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</si>
  <si>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</si>
  <si>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</si>
  <si>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</si>
  <si>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</si>
  <si>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</si>
  <si>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</si>
  <si>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</si>
  <si>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</si>
  <si>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</si>
  <si>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</si>
  <si>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</si>
  <si>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</si>
  <si>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</si>
  <si>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</si>
  <si>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</si>
  <si>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</si>
  <si>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</si>
  <si>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</si>
  <si>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</si>
  <si>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</si>
  <si>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</si>
  <si>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</si>
  <si>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</si>
  <si>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</si>
  <si>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</si>
  <si>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</si>
  <si>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</si>
  <si>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</si>
  <si>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</si>
  <si>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</si>
  <si>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</si>
  <si>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</si>
  <si>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</si>
  <si>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</si>
  <si>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</si>
  <si>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</si>
  <si>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</si>
  <si>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</si>
  <si>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</si>
  <si>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</si>
  <si>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</si>
  <si>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</si>
  <si>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</si>
  <si>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</si>
  <si>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</si>
  <si>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</si>
  <si>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</si>
  <si>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</si>
  <si>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</si>
  <si>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</si>
  <si>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</si>
  <si>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</si>
  <si>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</si>
  <si>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</si>
  <si>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</si>
  <si>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</si>
  <si>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</si>
  <si>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</si>
  <si>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</si>
  <si>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</si>
  <si>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</si>
  <si>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</si>
  <si>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</si>
  <si>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</si>
  <si>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</si>
  <si>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</si>
  <si>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</si>
  <si>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</si>
  <si>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</si>
  <si>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</si>
  <si>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</si>
  <si>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</si>
  <si>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</si>
  <si>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</si>
  <si>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</si>
  <si>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</si>
  <si>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</si>
  <si>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</si>
  <si>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</si>
  <si>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</si>
  <si>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</si>
  <si>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</si>
  <si>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</si>
  <si>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</si>
  <si>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</si>
  <si>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</si>
  <si>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</si>
  <si>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</si>
  <si>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</si>
  <si>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</si>
  <si>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</si>
  <si>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</si>
  <si>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</si>
  <si>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</si>
  <si>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</si>
  <si>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</si>
  <si>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</si>
  <si>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</si>
  <si>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</si>
  <si>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</si>
  <si>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</si>
  <si>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</si>
  <si>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</si>
  <si>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</si>
  <si>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</si>
  <si>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</si>
  <si>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</si>
  <si>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</si>
  <si>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</si>
  <si>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</si>
  <si>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</si>
  <si>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</si>
  <si>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</si>
  <si>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</si>
  <si>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</si>
  <si>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</si>
  <si>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</si>
  <si>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</si>
  <si>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</si>
  <si>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</si>
  <si>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</si>
  <si>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</si>
  <si>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</si>
  <si>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</si>
  <si>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</si>
  <si>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</si>
  <si>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</si>
  <si>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</si>
  <si>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</si>
  <si>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</si>
  <si>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</si>
  <si>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</si>
  <si>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</si>
  <si>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</si>
  <si>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</si>
  <si>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</si>
  <si>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</si>
  <si>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</si>
  <si>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</si>
  <si>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</si>
  <si>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</si>
  <si>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</si>
  <si>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</si>
  <si>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</si>
  <si>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</si>
  <si>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</si>
  <si>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</si>
  <si>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</si>
  <si>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</si>
  <si>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</si>
  <si>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</si>
  <si>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</si>
  <si>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</si>
  <si>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</si>
  <si>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</si>
  <si>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</si>
  <si>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</si>
  <si>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</si>
  <si>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</si>
  <si>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</si>
  <si>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</si>
  <si>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</si>
  <si>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</si>
  <si>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</si>
  <si>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</si>
  <si>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</si>
  <si>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</si>
  <si>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</si>
  <si>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</si>
  <si>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</si>
  <si>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</si>
  <si>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</si>
  <si>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</si>
  <si>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</si>
  <si>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</si>
  <si>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</si>
  <si>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</si>
  <si>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</si>
  <si>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</si>
  <si>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</si>
  <si>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</si>
  <si>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</si>
  <si>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</si>
  <si>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</si>
  <si>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</si>
  <si>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</si>
  <si>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</si>
  <si>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</si>
  <si>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</si>
  <si>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</si>
  <si>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</si>
  <si>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</si>
  <si>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</si>
  <si>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</si>
  <si>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</si>
  <si>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</si>
  <si>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</si>
  <si>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</si>
  <si>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</si>
  <si>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</si>
  <si>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</si>
  <si>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</si>
  <si>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</si>
  <si>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</si>
  <si>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</si>
  <si>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</si>
  <si>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</si>
  <si>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</si>
  <si>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</si>
  <si>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</si>
  <si>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</si>
  <si>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</si>
  <si>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</si>
  <si>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</si>
  <si>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</si>
  <si>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</si>
  <si>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</si>
  <si>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</si>
  <si>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</si>
  <si>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</si>
  <si>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</si>
  <si>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</si>
  <si>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</si>
  <si>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</si>
  <si>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</si>
  <si>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</si>
  <si>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</si>
  <si>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</si>
  <si>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</si>
  <si>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</si>
  <si>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</si>
  <si>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</si>
  <si>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</si>
  <si>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</si>
  <si>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</si>
  <si>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</si>
  <si>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</si>
  <si>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</si>
  <si>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</si>
  <si>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</si>
  <si>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</si>
  <si>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</si>
  <si>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</si>
  <si>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</si>
  <si>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</si>
  <si>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</si>
  <si>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</si>
  <si>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</si>
  <si>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</si>
  <si>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</si>
  <si>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</si>
  <si>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</si>
  <si>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</si>
  <si>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</si>
  <si>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</si>
  <si>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</si>
  <si>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</si>
  <si>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</si>
  <si>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</si>
  <si>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</si>
  <si>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</si>
  <si>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</si>
  <si>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</si>
  <si>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</si>
  <si>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</si>
  <si>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</si>
  <si>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</si>
  <si>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</si>
  <si>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</si>
  <si>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</si>
  <si>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</si>
  <si>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</si>
  <si>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</si>
  <si>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</si>
  <si>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</si>
  <si>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</si>
  <si>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</si>
  <si>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</si>
  <si>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</si>
  <si>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</si>
  <si>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</si>
  <si>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</si>
  <si>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</si>
  <si>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</si>
  <si>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</si>
  <si>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</si>
  <si>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</si>
  <si>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</si>
  <si>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</si>
  <si>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</si>
  <si>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</si>
  <si>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</si>
  <si>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</si>
  <si>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</si>
  <si>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</si>
  <si>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</si>
  <si>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</si>
  <si>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</si>
  <si>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</si>
  <si>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</si>
  <si>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</si>
  <si>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</si>
  <si>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</si>
  <si>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</si>
  <si>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</si>
  <si>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</si>
  <si>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</si>
  <si>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</si>
  <si>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</si>
  <si>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</si>
  <si>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</si>
  <si>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</si>
  <si>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</si>
  <si>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</si>
  <si>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</si>
  <si>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</si>
  <si>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</si>
  <si>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</si>
  <si>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</si>
  <si>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</si>
  <si>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</si>
  <si>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</si>
  <si>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</si>
  <si>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</si>
  <si>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</si>
  <si>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</si>
  <si>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</si>
  <si>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</si>
  <si>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</si>
  <si>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</si>
  <si>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</si>
  <si>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</si>
  <si>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</si>
  <si>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</si>
  <si>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</si>
  <si>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</si>
  <si>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</si>
  <si>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</si>
  <si>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</si>
  <si>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</si>
  <si>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</si>
  <si>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</si>
  <si>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</si>
  <si>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</si>
  <si>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</si>
  <si>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</si>
  <si>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</si>
  <si>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</si>
  <si>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</si>
  <si>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</si>
  <si>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</si>
  <si>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</si>
  <si>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</si>
  <si>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</si>
  <si>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</si>
  <si>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</si>
  <si>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</si>
  <si>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</si>
  <si>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</si>
  <si>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</si>
  <si>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</si>
  <si>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</si>
  <si>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</si>
  <si>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</si>
  <si>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</si>
  <si>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</si>
  <si>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</si>
  <si>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</si>
  <si>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</si>
  <si>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</si>
  <si>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</si>
  <si>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</si>
  <si>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</si>
  <si>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</si>
  <si>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</si>
  <si>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</si>
  <si>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</si>
  <si>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</si>
  <si>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</si>
  <si>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</si>
  <si>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</si>
  <si>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</si>
  <si>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</si>
  <si>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</si>
  <si>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</si>
  <si>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</si>
  <si>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</si>
  <si>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</si>
  <si>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</si>
  <si>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</si>
  <si>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</si>
  <si>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</si>
  <si>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</si>
  <si>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</si>
  <si>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</si>
  <si>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</si>
  <si>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</si>
  <si>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</si>
  <si>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</si>
  <si>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</si>
  <si>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</si>
  <si>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</si>
  <si>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</si>
  <si>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</si>
  <si>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</si>
  <si>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</si>
  <si>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</si>
  <si>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</si>
  <si>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</si>
  <si>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</si>
  <si>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</si>
  <si>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</si>
  <si>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</si>
  <si>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</si>
  <si>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</si>
  <si>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</si>
  <si>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</si>
  <si>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</si>
  <si>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</si>
  <si>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</si>
  <si>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</si>
  <si>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</si>
  <si>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</si>
  <si>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</si>
  <si>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</si>
  <si>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</si>
  <si>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</si>
  <si>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</si>
  <si>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</si>
  <si>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</si>
  <si>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</si>
  <si>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</si>
  <si>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</si>
  <si>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</si>
  <si>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</si>
  <si>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</si>
  <si>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</si>
  <si>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</si>
  <si>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</si>
  <si>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</si>
  <si>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</si>
  <si>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</si>
  <si>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</si>
  <si>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</si>
  <si>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</si>
  <si>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</si>
  <si>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</si>
  <si>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</si>
  <si>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</si>
  <si>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</si>
  <si>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</si>
  <si>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</si>
  <si>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</si>
  <si>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</si>
  <si>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</si>
  <si>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</si>
  <si>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</si>
  <si>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</si>
  <si>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</si>
  <si>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</si>
  <si>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</si>
  <si>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</si>
  <si>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</si>
  <si>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</si>
  <si>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</si>
  <si>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</si>
  <si>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</si>
  <si>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</si>
  <si>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</si>
  <si>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</si>
  <si>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</si>
  <si>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</si>
  <si>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</si>
  <si>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</si>
  <si>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</si>
  <si>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</si>
  <si>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</si>
  <si>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</si>
  <si>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</si>
  <si>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</si>
  <si>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</si>
  <si>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</si>
  <si>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</si>
  <si>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</si>
  <si>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</si>
  <si>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</si>
  <si>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</si>
  <si>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</si>
  <si>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</si>
  <si>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</si>
  <si>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</si>
  <si>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</si>
  <si>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</si>
  <si>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</si>
  <si>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</si>
  <si>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</si>
  <si>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</si>
  <si>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</si>
  <si>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</si>
  <si>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</si>
  <si>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</si>
  <si>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</si>
  <si>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</si>
  <si>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</si>
  <si>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</si>
  <si>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</si>
  <si>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</si>
  <si>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</si>
  <si>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</si>
  <si>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</si>
  <si>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</si>
  <si>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</si>
  <si>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</si>
  <si>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</si>
  <si>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</si>
  <si>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</si>
  <si>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</si>
  <si>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</si>
  <si>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</si>
  <si>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</si>
  <si>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</si>
  <si>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</si>
  <si>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</si>
  <si>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</si>
  <si>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</si>
  <si>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</si>
  <si>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</si>
  <si>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</si>
  <si>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</si>
  <si>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</si>
  <si>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</si>
  <si>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</si>
  <si>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</si>
  <si>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</si>
  <si>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</si>
  <si>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</si>
  <si>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</si>
  <si>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</si>
  <si>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</si>
  <si>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</si>
  <si>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</si>
  <si>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</si>
  <si>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</si>
  <si>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</si>
  <si>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</si>
  <si>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</si>
  <si>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</si>
  <si>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</si>
  <si>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</si>
  <si>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</si>
  <si>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</si>
  <si>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</si>
  <si>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</si>
  <si>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</si>
  <si>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</si>
  <si>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</si>
  <si>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</si>
  <si>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</si>
  <si>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</si>
  <si>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</si>
  <si>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</si>
  <si>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</si>
  <si>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</si>
  <si>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</si>
  <si>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</si>
  <si>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</si>
  <si>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</si>
  <si>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</si>
  <si>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</si>
  <si>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</si>
  <si>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</si>
  <si>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</si>
  <si>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</si>
  <si>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</si>
  <si>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</si>
  <si>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</si>
  <si>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</si>
  <si>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</si>
  <si>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</si>
  <si>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</si>
  <si>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</si>
  <si>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</si>
  <si>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</si>
  <si>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</si>
  <si>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</si>
  <si>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</si>
  <si>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</si>
  <si>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</si>
  <si>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</si>
  <si>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</si>
  <si>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</si>
  <si>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</si>
  <si>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</si>
  <si>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</si>
  <si>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</si>
  <si>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</si>
  <si>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</si>
  <si>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</si>
  <si>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</si>
  <si>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</si>
  <si>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</si>
  <si>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</si>
  <si>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</si>
  <si>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</si>
  <si>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</si>
  <si>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</si>
  <si>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</si>
  <si>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</si>
  <si>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</si>
  <si>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</si>
  <si>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</si>
  <si>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</si>
  <si>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</si>
  <si>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</si>
  <si>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</si>
  <si>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</si>
  <si>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</si>
  <si>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</si>
  <si>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</si>
  <si>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</si>
  <si>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</si>
  <si>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</si>
  <si>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</si>
  <si>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</si>
  <si>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</si>
  <si>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</si>
  <si>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</si>
  <si>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</si>
  <si>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</si>
  <si>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</si>
  <si>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</si>
  <si>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</si>
  <si>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</si>
  <si>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</si>
  <si>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</si>
  <si>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</si>
  <si>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</si>
  <si>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</si>
  <si>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</si>
  <si>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</si>
  <si>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</si>
  <si>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</si>
  <si>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</si>
  <si>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</si>
  <si>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</si>
  <si>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</si>
  <si>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</si>
  <si>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</si>
  <si>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</si>
  <si>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</si>
  <si>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</si>
  <si>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</si>
  <si>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</si>
  <si>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</si>
  <si>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</si>
  <si>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</si>
  <si>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</si>
  <si>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</si>
  <si>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</si>
  <si>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</si>
  <si>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</si>
  <si>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</si>
  <si>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</si>
  <si>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</si>
  <si>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</si>
  <si>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</si>
  <si>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</si>
  <si>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</si>
  <si>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</si>
  <si>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</si>
  <si>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</si>
  <si>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</si>
  <si>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</si>
  <si>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</si>
  <si>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</si>
  <si>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</si>
  <si>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</si>
  <si>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</si>
  <si>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</si>
  <si>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</si>
  <si>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</si>
  <si>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</si>
  <si>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</si>
  <si>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</si>
  <si>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</si>
  <si>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</si>
  <si>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</si>
  <si>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</si>
  <si>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</si>
  <si>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</si>
  <si>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</si>
  <si>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</si>
  <si>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</si>
  <si>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</si>
  <si>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</si>
  <si>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</si>
  <si>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</si>
  <si>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</si>
  <si>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</si>
  <si>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</si>
  <si>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</si>
  <si>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</si>
  <si>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</si>
  <si>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</si>
  <si>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</si>
  <si>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</si>
  <si>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</si>
  <si>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</si>
  <si>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</si>
  <si>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</si>
  <si>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</si>
  <si>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</si>
  <si>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</si>
  <si>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</si>
  <si>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</si>
  <si>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</si>
  <si>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</si>
  <si>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</si>
  <si>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</si>
  <si>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</si>
  <si>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</si>
  <si>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</si>
  <si>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</si>
  <si>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</si>
  <si>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</si>
  <si>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</si>
  <si>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</si>
  <si>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</si>
  <si>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</si>
  <si>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</si>
  <si>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</si>
  <si>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</si>
  <si>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</si>
  <si>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</si>
  <si>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</si>
  <si>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</si>
  <si>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</si>
  <si>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</si>
  <si>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</si>
  <si>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</si>
  <si>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</si>
  <si>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</si>
  <si>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</si>
  <si>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</si>
  <si>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</si>
  <si>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</si>
  <si>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</si>
  <si>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</si>
  <si>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</si>
  <si>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</si>
  <si>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</si>
  <si>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</si>
  <si>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</si>
  <si>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</si>
  <si>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</si>
  <si>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</si>
  <si>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</si>
  <si>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</si>
  <si>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</si>
  <si>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</si>
  <si>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</si>
  <si>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</si>
  <si>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</si>
  <si>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</si>
  <si>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</si>
  <si>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</si>
  <si>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</si>
  <si>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</si>
  <si>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</si>
  <si>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</si>
  <si>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</si>
  <si>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</si>
  <si>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</si>
  <si>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</si>
  <si>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</si>
  <si>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</si>
  <si>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</si>
  <si>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</si>
  <si>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</si>
  <si>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</si>
  <si>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</si>
  <si>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</si>
  <si>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</si>
  <si>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</si>
  <si>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</si>
  <si>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</si>
  <si>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</si>
  <si>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</si>
  <si>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</si>
  <si>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</si>
  <si>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</si>
  <si>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</si>
  <si>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</si>
  <si>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</si>
  <si>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</si>
  <si>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</si>
  <si>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</si>
  <si>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</si>
  <si>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</si>
  <si>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</si>
  <si>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</si>
  <si>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</si>
  <si>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</si>
  <si>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</si>
  <si>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</si>
  <si>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</si>
  <si>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</si>
  <si>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</si>
  <si>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</si>
  <si>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</si>
  <si>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</si>
  <si>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</si>
  <si>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</si>
  <si>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</si>
  <si>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</si>
  <si>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</si>
  <si>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</si>
  <si>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</si>
  <si>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</si>
  <si>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</si>
  <si>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</si>
  <si>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</si>
  <si>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</si>
  <si>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</si>
  <si>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</si>
  <si>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</si>
  <si>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</si>
  <si>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</si>
  <si>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</si>
  <si>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</si>
  <si>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</si>
  <si>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</si>
  <si>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</si>
  <si>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</si>
  <si>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</si>
  <si>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</si>
  <si>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</si>
  <si>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</si>
  <si>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</si>
  <si>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</si>
  <si>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</si>
  <si>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</si>
  <si>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</si>
  <si>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</si>
  <si>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</si>
  <si>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</si>
  <si>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</si>
  <si>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</si>
  <si>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</si>
  <si>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</si>
  <si>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</si>
  <si>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</si>
  <si>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</si>
  <si>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</si>
  <si>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</si>
  <si>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</si>
  <si>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</si>
  <si>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</si>
  <si>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</si>
  <si>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</si>
  <si>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</si>
  <si>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</si>
  <si>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</si>
  <si>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</si>
  <si>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</si>
  <si>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</si>
  <si>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</si>
  <si>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</si>
  <si>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</si>
  <si>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</si>
  <si>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</si>
  <si>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</si>
  <si>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</si>
  <si>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</si>
  <si>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</si>
  <si>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</si>
  <si>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</si>
  <si>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</si>
  <si>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</si>
  <si>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</si>
  <si>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</si>
  <si>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</si>
  <si>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</si>
  <si>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</si>
  <si>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</si>
  <si>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</si>
  <si>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</si>
  <si>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</si>
  <si>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</si>
  <si>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</si>
  <si>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</si>
  <si>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</si>
  <si>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</si>
  <si>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</si>
  <si>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</si>
  <si>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</si>
  <si>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</si>
  <si>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</si>
  <si>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</si>
  <si>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</si>
  <si>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</si>
  <si>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</si>
  <si>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</si>
  <si>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</si>
  <si>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</si>
  <si>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</si>
  <si>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</si>
  <si>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</si>
  <si>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</si>
  <si>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</si>
  <si>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</si>
  <si>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</si>
  <si>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</si>
  <si>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</si>
  <si>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</si>
  <si>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</si>
  <si>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</si>
  <si>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</si>
  <si>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</si>
  <si>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</si>
  <si>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</si>
  <si>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</si>
  <si>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</si>
  <si>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</si>
  <si>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</si>
  <si>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</si>
  <si>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</si>
  <si>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</si>
  <si>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</si>
  <si>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</si>
  <si>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</si>
  <si>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</si>
  <si>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</si>
  <si>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</si>
  <si>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</si>
  <si>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</si>
  <si>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</si>
  <si>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</si>
  <si>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</si>
  <si>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</si>
  <si>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</si>
  <si>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</si>
  <si>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</si>
  <si>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</si>
  <si>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</si>
  <si>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</si>
  <si>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</si>
  <si>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</si>
  <si>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</si>
  <si>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</si>
  <si>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</si>
  <si>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</si>
  <si>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</si>
  <si>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</si>
  <si>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</si>
  <si>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</si>
  <si>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</si>
  <si>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</si>
  <si>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</si>
  <si>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</si>
  <si>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</si>
  <si>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</si>
  <si>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</si>
  <si>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</si>
  <si>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</si>
  <si>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</si>
  <si>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</si>
  <si>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</si>
  <si>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</si>
  <si>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</si>
  <si>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</si>
  <si>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</si>
  <si>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</si>
  <si>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</si>
  <si>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</si>
  <si>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</si>
  <si>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</si>
  <si>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</si>
  <si>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</si>
  <si>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</si>
  <si>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</si>
  <si>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</si>
  <si>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</si>
  <si>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</si>
  <si>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</si>
  <si>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</si>
  <si>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</si>
  <si>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</si>
  <si>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</si>
  <si>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</si>
  <si>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</si>
  <si>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</si>
  <si>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</si>
  <si>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</si>
  <si>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</si>
  <si>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</si>
  <si>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</si>
  <si>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</si>
  <si>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</si>
  <si>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</si>
  <si>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</si>
  <si>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</si>
  <si>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</si>
  <si>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</si>
  <si>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</si>
  <si>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</si>
  <si>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</si>
  <si>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</si>
  <si>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</si>
  <si>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</si>
  <si>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</si>
  <si>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</si>
  <si>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</si>
  <si>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</si>
  <si>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</si>
  <si>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</si>
  <si>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</si>
  <si>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</si>
  <si>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</si>
  <si>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</si>
  <si>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</si>
  <si>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</si>
  <si>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</si>
  <si>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</si>
  <si>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</si>
  <si>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</si>
  <si>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</si>
  <si>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</si>
  <si>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</si>
  <si>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</si>
  <si>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</si>
  <si>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</si>
  <si>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</si>
  <si>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</si>
  <si>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</si>
  <si>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</si>
  <si>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</si>
  <si>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</si>
  <si>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</si>
  <si>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</si>
  <si>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</si>
  <si>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</si>
  <si>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</si>
  <si>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</si>
  <si>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</si>
  <si>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</si>
  <si>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</si>
  <si>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</si>
  <si>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</si>
  <si>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</si>
  <si>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</si>
  <si>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</si>
  <si>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</si>
  <si>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</si>
  <si>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</si>
  <si>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</si>
  <si>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</si>
  <si>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</si>
  <si>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</si>
  <si>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</si>
  <si>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</si>
  <si>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</si>
  <si>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</si>
  <si>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</si>
  <si>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</si>
  <si>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</si>
  <si>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</si>
  <si>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</si>
  <si>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</si>
  <si>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</si>
  <si>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</si>
  <si>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</si>
  <si>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</si>
  <si>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</si>
  <si>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</si>
  <si>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</si>
  <si>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</si>
  <si>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</si>
  <si>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</si>
  <si>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</si>
  <si>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</si>
  <si>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</si>
  <si>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</si>
  <si>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</si>
  <si>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</si>
  <si>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</si>
  <si>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</si>
  <si>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</si>
  <si>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</si>
  <si>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</si>
  <si>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</si>
  <si>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</si>
  <si>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</si>
  <si>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</si>
  <si>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</si>
  <si>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</si>
  <si>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</si>
  <si>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</si>
  <si>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</si>
  <si>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</si>
  <si>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</si>
  <si>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</si>
  <si>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</si>
  <si>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</si>
  <si>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</si>
  <si>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</si>
  <si>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</si>
  <si>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</si>
  <si>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</si>
  <si>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</si>
  <si>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</si>
  <si>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</si>
  <si>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</si>
  <si>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</si>
  <si>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</si>
  <si>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</si>
  <si>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</si>
  <si>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</si>
  <si>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</si>
  <si>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</si>
  <si>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</si>
  <si>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</si>
  <si>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</si>
  <si>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</si>
  <si>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</si>
  <si>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</si>
  <si>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</si>
  <si>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</si>
  <si>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</si>
  <si>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</si>
  <si>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</si>
  <si>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</si>
  <si>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</si>
  <si>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</si>
  <si>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</si>
  <si>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</si>
  <si>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</si>
  <si>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</si>
  <si>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</si>
  <si>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</si>
  <si>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</si>
  <si>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</si>
  <si>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</si>
  <si>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</si>
  <si>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</si>
  <si>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</si>
  <si>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</si>
  <si>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</si>
  <si>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</si>
  <si>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</si>
  <si>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</si>
  <si>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</si>
  <si>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</si>
  <si>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</si>
  <si>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</si>
  <si>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</si>
  <si>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</si>
  <si>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</si>
  <si>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</si>
  <si>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</si>
  <si>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</si>
  <si>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</si>
  <si>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</si>
  <si>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</si>
  <si>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</si>
  <si>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</si>
  <si>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</si>
  <si>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</si>
  <si>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</si>
  <si>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</si>
  <si>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</si>
  <si>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</si>
  <si>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</si>
  <si>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</si>
  <si>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</si>
  <si>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</si>
  <si>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</si>
  <si>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</si>
  <si>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</si>
  <si>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</si>
  <si>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</si>
  <si>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</si>
  <si>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</si>
  <si>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</si>
  <si>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</si>
  <si>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</si>
  <si>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</si>
  <si>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</si>
  <si>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</si>
  <si>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</si>
  <si>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</si>
  <si>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</si>
  <si>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</si>
  <si>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</si>
  <si>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</si>
  <si>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</si>
  <si>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</si>
  <si>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</si>
  <si>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</si>
  <si>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</si>
  <si>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</si>
  <si>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</si>
  <si>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</si>
  <si>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</si>
  <si>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</si>
  <si>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</si>
  <si>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</si>
  <si>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</si>
  <si>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</si>
  <si>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</si>
  <si>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</si>
  <si>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</si>
  <si>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</si>
  <si>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</si>
  <si>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</si>
  <si>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</si>
  <si>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</si>
  <si>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</si>
  <si>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</si>
  <si>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</si>
  <si>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</si>
  <si>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</si>
  <si>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</si>
  <si>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</si>
  <si>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</si>
  <si>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</si>
  <si>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</si>
  <si>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</si>
  <si>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</si>
  <si>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</si>
  <si>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</si>
  <si>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</si>
  <si>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</si>
  <si>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</si>
  <si>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</si>
  <si>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</si>
  <si>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</si>
  <si>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</si>
  <si>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</si>
  <si>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</si>
  <si>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</si>
  <si>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</si>
  <si>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</si>
  <si>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</si>
  <si>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</si>
  <si>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</si>
  <si>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</si>
  <si>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</si>
  <si>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</si>
  <si>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</si>
  <si>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</si>
  <si>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</si>
  <si>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</si>
  <si>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</si>
  <si>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</si>
  <si>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</si>
  <si>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</si>
  <si>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</si>
  <si>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</si>
  <si>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</si>
  <si>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</si>
  <si>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</si>
  <si>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</si>
  <si>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</si>
  <si>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</si>
  <si>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</si>
  <si>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</si>
  <si>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</si>
  <si>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</si>
  <si>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</si>
  <si>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</si>
  <si>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</si>
  <si>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</si>
  <si>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</si>
  <si>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</si>
  <si>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</si>
  <si>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</si>
  <si>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</si>
  <si>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</si>
  <si>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</si>
  <si>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</si>
  <si>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</si>
  <si>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</si>
  <si>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</si>
  <si>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</si>
  <si>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</si>
  <si>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</si>
  <si>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</si>
  <si>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</si>
  <si>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</si>
  <si>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</si>
  <si>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</si>
  <si>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</si>
  <si>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</si>
  <si>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</si>
  <si>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</si>
  <si>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</si>
  <si>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</si>
  <si>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</si>
  <si>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</si>
  <si>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</si>
  <si>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</si>
  <si>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</si>
  <si>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</si>
  <si>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</si>
  <si>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</si>
  <si>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</si>
  <si>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</si>
  <si>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</si>
  <si>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</si>
  <si>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</si>
  <si>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</si>
  <si>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</si>
  <si>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</si>
  <si>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</si>
  <si>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</si>
  <si>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</si>
  <si>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</si>
  <si>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</si>
  <si>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</si>
  <si>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</si>
  <si>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</si>
  <si>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</si>
  <si>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</si>
  <si>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</si>
  <si>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</si>
  <si>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</si>
  <si>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</si>
  <si>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</si>
  <si>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</si>
  <si>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</si>
  <si>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</si>
  <si>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</si>
  <si>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</si>
  <si>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</si>
  <si>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</si>
  <si>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</si>
  <si>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</si>
  <si>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</si>
  <si>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</si>
  <si>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</si>
  <si>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</si>
  <si>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</si>
  <si>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</si>
  <si>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</si>
  <si>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</si>
  <si>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</si>
  <si>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</si>
  <si>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</si>
  <si>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</si>
  <si>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</si>
  <si>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</si>
  <si>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</si>
  <si>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</si>
  <si>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</si>
  <si>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</si>
  <si>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</si>
  <si>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</si>
  <si>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</si>
  <si>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</si>
  <si>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</si>
  <si>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</si>
  <si>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</si>
  <si>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</si>
  <si>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</si>
  <si>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</si>
  <si>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</si>
  <si>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</si>
  <si>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</si>
  <si>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</si>
  <si>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</si>
  <si>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</si>
  <si>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</si>
  <si>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</si>
  <si>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</si>
  <si>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</si>
  <si>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</si>
  <si>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</si>
  <si>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</si>
  <si>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</si>
  <si>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</si>
  <si>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</si>
  <si>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</si>
  <si>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</si>
  <si>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</si>
  <si>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</si>
  <si>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</si>
  <si>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</si>
  <si>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</si>
  <si>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</si>
  <si>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</si>
  <si>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</si>
  <si>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</si>
  <si>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</si>
  <si>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</si>
  <si>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</si>
  <si>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</si>
  <si>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</si>
  <si>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</si>
  <si>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</si>
  <si>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</si>
  <si>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</si>
  <si>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</si>
  <si>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</si>
  <si>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</si>
  <si>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</si>
  <si>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</si>
  <si>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</si>
  <si>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</si>
  <si>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</si>
  <si>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</si>
  <si>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</si>
  <si>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</si>
  <si>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</si>
  <si>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</si>
  <si>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</si>
  <si>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</si>
  <si>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</si>
  <si>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</si>
  <si>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</si>
  <si>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</si>
  <si>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</si>
  <si>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</si>
  <si>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</si>
  <si>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</si>
  <si>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</si>
  <si>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</si>
  <si>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</si>
  <si>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</si>
  <si>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</si>
  <si>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</si>
  <si>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</si>
  <si>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</si>
  <si>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</si>
  <si>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</si>
  <si>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</si>
  <si>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</si>
  <si>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</si>
  <si>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</si>
  <si>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</si>
  <si>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</si>
  <si>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</si>
  <si>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</si>
  <si>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</si>
  <si>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</si>
  <si>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</si>
  <si>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</si>
  <si>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</si>
  <si>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</si>
  <si>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</si>
  <si>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</si>
  <si>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</si>
  <si>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</si>
  <si>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</si>
  <si>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</si>
  <si>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</si>
  <si>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</si>
  <si>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</si>
  <si>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</si>
  <si>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</si>
  <si>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</si>
  <si>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</si>
  <si>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</si>
  <si>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</si>
  <si>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</si>
  <si>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</si>
  <si>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</si>
  <si>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</si>
  <si>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</si>
  <si>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</si>
  <si>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</si>
  <si>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</si>
  <si>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</si>
  <si>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</si>
  <si>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</si>
  <si>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</si>
  <si>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</si>
  <si>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</si>
  <si>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</si>
  <si>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</si>
  <si>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</si>
  <si>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</si>
  <si>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</si>
  <si>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</si>
  <si>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</si>
  <si>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</si>
  <si>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</si>
  <si>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</si>
  <si>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</si>
  <si>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</si>
  <si>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</si>
  <si>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</si>
  <si>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</si>
  <si>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</si>
  <si>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</si>
  <si>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</si>
  <si>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</si>
  <si>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</si>
  <si>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</si>
  <si>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</si>
  <si>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</si>
  <si>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</si>
  <si>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</si>
  <si>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</si>
  <si>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</si>
  <si>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</si>
  <si>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</si>
  <si>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</si>
  <si>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</si>
  <si>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</si>
  <si>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</si>
  <si>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</si>
  <si>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</si>
  <si>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</si>
  <si>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</si>
  <si>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</si>
  <si>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</si>
  <si>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</si>
  <si>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</si>
  <si>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</si>
  <si>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</si>
  <si>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</si>
  <si>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</si>
  <si>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</si>
  <si>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</si>
  <si>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</si>
  <si>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</si>
  <si>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</si>
  <si>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</si>
  <si>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</si>
  <si>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</si>
  <si>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</si>
  <si>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</si>
  <si>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</si>
  <si>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</si>
  <si>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</si>
  <si>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</si>
  <si>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</si>
  <si>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</si>
  <si>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</si>
  <si>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</si>
  <si>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</si>
  <si>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</si>
  <si>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</si>
  <si>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</si>
  <si>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</si>
  <si>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</si>
  <si>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</si>
  <si>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</si>
  <si>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</si>
  <si>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</si>
  <si>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</si>
  <si>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</si>
  <si>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</si>
  <si>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</si>
  <si>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</si>
  <si>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</si>
  <si>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</si>
  <si>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</si>
  <si>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</si>
  <si>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</si>
  <si>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</si>
  <si>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</si>
  <si>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</si>
  <si>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</si>
  <si>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</si>
  <si>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</si>
  <si>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</si>
  <si>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</si>
  <si>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</si>
  <si>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</si>
  <si>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</si>
  <si>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</si>
  <si>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</si>
  <si>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</si>
  <si>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</si>
  <si>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</si>
  <si>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</si>
  <si>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</si>
  <si>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</si>
  <si>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</si>
  <si>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</si>
  <si>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</si>
  <si>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</si>
  <si>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</si>
  <si>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</si>
  <si>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</si>
  <si>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</si>
  <si>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</si>
  <si>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</si>
  <si>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</si>
  <si>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</si>
  <si>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</si>
  <si>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</si>
  <si>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</si>
  <si>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</si>
  <si>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</si>
  <si>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</si>
  <si>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</si>
  <si>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</si>
  <si>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</si>
  <si>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</si>
  <si>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</si>
  <si>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</si>
  <si>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</si>
  <si>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</si>
  <si>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</si>
  <si>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</si>
  <si>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</si>
  <si>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</si>
  <si>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</si>
  <si>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</si>
  <si>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</si>
  <si>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</si>
  <si>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</si>
  <si>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</si>
  <si>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</si>
  <si>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</si>
  <si>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</si>
  <si>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</si>
  <si>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</si>
  <si>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</si>
  <si>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</si>
  <si>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</si>
  <si>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</si>
  <si>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</si>
  <si>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</si>
  <si>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</si>
  <si>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</si>
  <si>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</si>
  <si>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</si>
  <si>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</si>
  <si>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</si>
  <si>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</si>
  <si>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</si>
  <si>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</si>
  <si>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</si>
  <si>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</si>
  <si>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</si>
  <si>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</si>
  <si>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</si>
  <si>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</si>
  <si>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</si>
  <si>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</si>
  <si>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</si>
  <si>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</si>
  <si>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</si>
  <si>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</si>
  <si>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</si>
  <si>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</si>
  <si>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</si>
  <si>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</si>
  <si>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</si>
  <si>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</si>
  <si>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</si>
  <si>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</si>
  <si>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</si>
  <si>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</si>
  <si>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</si>
  <si>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</si>
  <si>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</si>
  <si>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</si>
  <si>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</si>
  <si>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</si>
  <si>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</si>
  <si>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</si>
  <si>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</si>
  <si>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</si>
  <si>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</si>
  <si>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</si>
  <si>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</si>
  <si>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</si>
  <si>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</si>
  <si>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</si>
  <si>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</si>
  <si>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</si>
  <si>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</si>
  <si>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</si>
  <si>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</si>
  <si>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</si>
  <si>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</si>
  <si>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</si>
  <si>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</si>
  <si>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</si>
  <si>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</si>
  <si>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</si>
  <si>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</si>
  <si>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</si>
  <si>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</si>
  <si>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</si>
  <si>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</si>
  <si>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</si>
  <si>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</si>
  <si>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</si>
  <si>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</si>
  <si>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</si>
  <si>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</si>
  <si>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</si>
  <si>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</si>
  <si>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</si>
  <si>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</si>
  <si>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</si>
  <si>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</si>
  <si>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</si>
  <si>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</si>
  <si>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</si>
  <si>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</si>
  <si>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</si>
  <si>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</si>
  <si>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</si>
  <si>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</si>
  <si>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</si>
  <si>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</si>
  <si>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</si>
  <si>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</si>
  <si>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</si>
  <si>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</si>
  <si>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</si>
  <si>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</si>
  <si>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</si>
  <si>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</si>
  <si>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</si>
  <si>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</si>
  <si>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</si>
  <si>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</si>
  <si>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</si>
  <si>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</si>
  <si>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</si>
  <si>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</si>
  <si>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</si>
  <si>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</si>
  <si>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</si>
  <si>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</si>
  <si>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</si>
  <si>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</si>
  <si>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</si>
  <si>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</si>
  <si>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</si>
  <si>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</si>
  <si>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</si>
  <si>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</si>
  <si>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</si>
  <si>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</si>
  <si>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</si>
  <si>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</si>
  <si>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</si>
  <si>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</si>
  <si>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</si>
  <si>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</si>
  <si>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</si>
  <si>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</si>
  <si>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</si>
  <si>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</si>
  <si>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</si>
  <si>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</si>
  <si>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</si>
  <si>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</si>
  <si>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</si>
  <si>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</si>
  <si>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</si>
  <si>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</si>
  <si>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</si>
  <si>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</si>
  <si>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</si>
  <si>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</si>
  <si>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</si>
  <si>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</si>
  <si>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</si>
  <si>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</si>
  <si>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</si>
  <si>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</si>
  <si>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</si>
  <si>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</si>
  <si>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</si>
  <si>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</si>
  <si>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</si>
  <si>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</si>
  <si>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</si>
  <si>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</si>
  <si>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</si>
  <si>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</si>
  <si>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</si>
  <si>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</si>
  <si>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</si>
  <si>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</si>
  <si>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</si>
  <si>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</si>
  <si>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</si>
  <si>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</si>
  <si>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</si>
  <si>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</si>
  <si>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</si>
  <si>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</si>
  <si>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</si>
  <si>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</si>
  <si>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</si>
  <si>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</si>
  <si>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</si>
  <si>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</si>
  <si>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</si>
  <si>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</si>
  <si>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</si>
  <si>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</si>
  <si>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</si>
  <si>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</si>
  <si>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</si>
  <si>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</si>
  <si>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</si>
  <si>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</si>
  <si>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</si>
  <si>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</si>
  <si>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</si>
  <si>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</si>
  <si>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</si>
  <si>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</si>
  <si>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</si>
  <si>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</si>
  <si>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</si>
  <si>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</si>
  <si>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</si>
  <si>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</si>
  <si>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</si>
  <si>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</si>
  <si>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</si>
  <si>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</si>
  <si>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</si>
  <si>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</si>
  <si>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</si>
  <si>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</si>
  <si>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</si>
  <si>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</si>
  <si>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</si>
  <si>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</si>
  <si>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</si>
  <si>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</si>
  <si>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</si>
  <si>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</si>
  <si>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</si>
  <si>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</si>
  <si>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</si>
  <si>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</si>
  <si>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</si>
  <si>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</si>
  <si>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</si>
  <si>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</si>
  <si>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</si>
  <si>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</si>
  <si>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</si>
  <si>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</si>
  <si>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</si>
  <si>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</si>
  <si>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</si>
  <si>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</si>
  <si>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</si>
  <si>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</si>
  <si>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</si>
  <si>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</si>
  <si>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</si>
  <si>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</si>
  <si>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</si>
  <si>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</si>
  <si>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</si>
  <si>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</si>
  <si>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</si>
  <si>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</si>
  <si>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</si>
  <si>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</si>
  <si>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</si>
  <si>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</si>
  <si>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</si>
  <si>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</si>
  <si>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</si>
  <si>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</si>
  <si>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</si>
  <si>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</si>
  <si>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</si>
  <si>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</si>
  <si>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</si>
  <si>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</si>
  <si>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</si>
  <si>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</si>
  <si>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</si>
  <si>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</si>
  <si>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</si>
  <si>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</si>
  <si>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</si>
  <si>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</si>
  <si>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</si>
  <si>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</si>
  <si>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</si>
  <si>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</si>
  <si>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</si>
  <si>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</si>
  <si>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</si>
  <si>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</si>
  <si>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</si>
  <si>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</si>
  <si>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</si>
  <si>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</si>
  <si>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</si>
  <si>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</si>
  <si>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</si>
  <si>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</si>
  <si>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</si>
  <si>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</si>
  <si>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</si>
  <si>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</si>
  <si>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</si>
  <si>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</si>
  <si>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</si>
  <si>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</si>
  <si>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</si>
  <si>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</si>
  <si>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</si>
  <si>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</si>
  <si>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</si>
  <si>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</si>
  <si>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</si>
  <si>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</si>
  <si>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</si>
  <si>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</si>
  <si>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</si>
  <si>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</si>
  <si>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</si>
  <si>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</si>
  <si>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</si>
  <si>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</si>
  <si>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</si>
  <si>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</si>
  <si>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</si>
  <si>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</si>
  <si>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</si>
  <si>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</si>
  <si>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</si>
  <si>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</si>
  <si>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</si>
  <si>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</si>
  <si>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</si>
  <si>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</si>
  <si>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</si>
  <si>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</si>
  <si>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</si>
  <si>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</si>
  <si>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</si>
  <si>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</si>
  <si>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</si>
  <si>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</si>
  <si>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</si>
  <si>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</si>
  <si>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</si>
  <si>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</si>
  <si>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</si>
  <si>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</si>
  <si>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</si>
  <si>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</si>
  <si>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</si>
  <si>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</si>
  <si>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</si>
  <si>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</si>
  <si>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</si>
  <si>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</si>
  <si>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</si>
  <si>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</si>
  <si>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</si>
  <si>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</si>
  <si>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</si>
  <si>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</si>
  <si>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</si>
  <si>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</si>
  <si>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</si>
  <si>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</si>
  <si>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</si>
  <si>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</si>
  <si>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</si>
  <si>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</si>
  <si>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</si>
  <si>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</si>
  <si>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</si>
  <si>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</si>
  <si>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</si>
  <si>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</si>
  <si>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</si>
  <si>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</si>
  <si>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</si>
  <si>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</si>
  <si>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</si>
  <si>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</si>
  <si>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</si>
  <si>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</si>
  <si>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</si>
  <si>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</si>
  <si>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</si>
  <si>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</si>
  <si>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</si>
  <si>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</si>
  <si>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</si>
  <si>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</si>
  <si>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</si>
  <si>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</si>
  <si>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</si>
  <si>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</si>
  <si>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</si>
  <si>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</si>
  <si>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</si>
  <si>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</si>
  <si>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</si>
  <si>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</si>
  <si>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</si>
  <si>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</si>
  <si>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</si>
  <si>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</si>
  <si>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</si>
  <si>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</si>
  <si>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</si>
  <si>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</si>
  <si>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</si>
  <si>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</si>
  <si>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</si>
  <si>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</si>
  <si>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</si>
  <si>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</si>
  <si>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</si>
  <si>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</si>
  <si>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</si>
  <si>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</si>
  <si>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</si>
  <si>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</si>
  <si>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</si>
  <si>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</si>
  <si>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</si>
  <si>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</si>
  <si>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</si>
  <si>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</si>
  <si>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</si>
  <si>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</si>
  <si>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</si>
  <si>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</si>
  <si>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</si>
  <si>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</si>
  <si>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</si>
  <si>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</si>
  <si>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</si>
  <si>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</si>
  <si>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</si>
  <si>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</si>
  <si>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</si>
  <si>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</si>
  <si>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</si>
  <si>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</si>
  <si>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</si>
  <si>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</si>
  <si>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</si>
  <si>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</si>
  <si>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</si>
  <si>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</si>
  <si>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</si>
  <si>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</si>
  <si>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</si>
  <si>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</si>
  <si>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</si>
  <si>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</si>
  <si>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</si>
  <si>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</si>
  <si>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</si>
  <si>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</si>
  <si>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</si>
  <si>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</si>
  <si>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</si>
  <si>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</si>
  <si>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</si>
  <si>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</si>
  <si>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</si>
  <si>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</si>
  <si>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</si>
  <si>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</si>
  <si>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</si>
  <si>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</si>
  <si>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</si>
  <si>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</si>
  <si>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</si>
  <si>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</si>
  <si>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</si>
  <si>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</si>
  <si>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</si>
  <si>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</si>
  <si>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</si>
  <si>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</si>
  <si>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</si>
  <si>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</si>
  <si>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</si>
  <si>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</si>
  <si>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</si>
  <si>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</si>
  <si>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</si>
  <si>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</si>
  <si>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</si>
  <si>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</si>
  <si>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</si>
  <si>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</si>
  <si>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</si>
  <si>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</si>
  <si>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</si>
  <si>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</si>
  <si>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</si>
  <si>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</si>
  <si>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</si>
  <si>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</si>
  <si>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</si>
  <si>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</si>
  <si>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</si>
  <si>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</si>
  <si>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</si>
  <si>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</si>
  <si>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</si>
  <si>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</si>
  <si>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</si>
  <si>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</si>
  <si>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</si>
  <si>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</si>
  <si>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</si>
  <si>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</si>
  <si>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</si>
  <si>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</si>
  <si>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</si>
  <si>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</si>
  <si>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</si>
  <si>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</si>
  <si>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</si>
  <si>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</si>
  <si>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</si>
  <si>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</si>
  <si>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</si>
  <si>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</si>
  <si>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</si>
  <si>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</si>
  <si>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</si>
  <si>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</si>
  <si>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</si>
  <si>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</si>
  <si>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</si>
  <si>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</si>
  <si>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</si>
  <si>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</si>
  <si>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</si>
  <si>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</si>
  <si>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</si>
  <si>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</si>
  <si>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</si>
  <si>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</si>
  <si>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</si>
  <si>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</si>
  <si>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</si>
  <si>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</si>
  <si>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</si>
  <si>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</si>
  <si>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</si>
  <si>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</si>
  <si>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</si>
  <si>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</si>
  <si>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</si>
  <si>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</si>
  <si>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</si>
  <si>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</si>
  <si>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</si>
  <si>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</si>
  <si>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</si>
  <si>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</si>
  <si>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</si>
  <si>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</si>
  <si>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</si>
  <si>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</si>
  <si>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</si>
  <si>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</si>
  <si>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</si>
  <si>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</si>
  <si>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</si>
  <si>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</si>
  <si>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</si>
  <si>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</si>
  <si>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</si>
  <si>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</si>
  <si>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</si>
  <si>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</si>
  <si>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</si>
  <si>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</si>
  <si>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</si>
  <si>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</si>
  <si>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</si>
  <si>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</si>
  <si>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</si>
  <si>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</si>
  <si>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</si>
  <si>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</si>
  <si>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</si>
  <si>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</si>
  <si>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</si>
  <si>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</si>
  <si>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</si>
  <si>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</si>
  <si>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</si>
  <si>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</si>
  <si>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</si>
  <si>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</si>
  <si>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</si>
  <si>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</si>
  <si>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</si>
  <si>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</si>
  <si>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</si>
  <si>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</si>
  <si>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</si>
  <si>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</si>
  <si>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</si>
  <si>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</si>
  <si>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</si>
  <si>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</si>
  <si>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</si>
  <si>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</si>
  <si>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</si>
  <si>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</si>
  <si>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</si>
  <si>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</si>
  <si>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</si>
  <si>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</si>
  <si>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</si>
  <si>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</si>
  <si>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</si>
  <si>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</si>
  <si>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</si>
  <si>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</si>
  <si>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</si>
  <si>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</si>
  <si>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</si>
  <si>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</si>
  <si>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</si>
  <si>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</si>
  <si>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</si>
  <si>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</si>
  <si>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</si>
  <si>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</si>
  <si>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</si>
  <si>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</si>
  <si>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</si>
  <si>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</si>
  <si>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</si>
  <si>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</si>
  <si>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</si>
  <si>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</si>
  <si>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</si>
  <si>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</si>
  <si>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</si>
  <si>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</si>
  <si>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</si>
  <si>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</si>
  <si>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</si>
  <si>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</si>
  <si>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</si>
  <si>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</si>
  <si>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</si>
  <si>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</si>
  <si>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</si>
  <si>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</si>
  <si>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</si>
  <si>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</si>
  <si>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</si>
  <si>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</si>
  <si>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</si>
  <si>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</si>
  <si>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</si>
  <si>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</si>
  <si>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</si>
  <si>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</si>
  <si>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</si>
  <si>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</si>
  <si>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</si>
  <si>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</si>
  <si>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</si>
  <si>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</si>
  <si>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</si>
  <si>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</si>
  <si>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</si>
  <si>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</si>
  <si>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</si>
  <si>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</si>
  <si>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</si>
  <si>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</si>
  <si>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</si>
  <si>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</si>
  <si>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</si>
  <si>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</si>
  <si>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</si>
  <si>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</si>
  <si>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</si>
  <si>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</si>
  <si>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</si>
  <si>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</si>
  <si>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</si>
  <si>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</si>
  <si>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</si>
  <si>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</si>
  <si>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</si>
  <si>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</si>
  <si>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</si>
  <si>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</si>
  <si>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</si>
  <si>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</si>
  <si>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</si>
  <si>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</si>
  <si>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</si>
  <si>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</si>
  <si>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</si>
  <si>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</si>
  <si>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</si>
  <si>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</si>
  <si>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</si>
  <si>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</si>
  <si>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</si>
  <si>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</si>
  <si>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</si>
  <si>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</si>
  <si>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</si>
  <si>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</si>
  <si>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</si>
  <si>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</si>
  <si>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</si>
  <si>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</si>
  <si>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</si>
  <si>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</si>
  <si>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</si>
  <si>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</si>
  <si>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</si>
  <si>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</si>
  <si>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</si>
  <si>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</si>
  <si>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</si>
  <si>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</si>
  <si>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</si>
  <si>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</si>
  <si>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</si>
  <si>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</si>
  <si>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</si>
  <si>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</si>
  <si>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</si>
  <si>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</si>
  <si>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</si>
  <si>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</si>
  <si>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</si>
  <si>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</si>
  <si>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</si>
  <si>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</si>
  <si>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</si>
  <si>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</si>
  <si>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</si>
  <si>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</si>
  <si>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</si>
  <si>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</si>
  <si>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</si>
  <si>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</si>
  <si>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</si>
  <si>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</si>
  <si>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</si>
  <si>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</si>
  <si>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</si>
  <si>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</si>
  <si>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</si>
  <si>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</si>
  <si>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</si>
  <si>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</si>
  <si>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</si>
  <si>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</si>
  <si>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</si>
  <si>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</si>
  <si>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</si>
  <si>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</si>
  <si>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</si>
  <si>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</si>
  <si>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</si>
  <si>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</si>
  <si>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</si>
  <si>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</si>
  <si>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</si>
  <si>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</si>
  <si>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</si>
  <si>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</si>
  <si>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</si>
  <si>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</si>
  <si>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</si>
  <si>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</si>
  <si>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</si>
  <si>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</si>
  <si>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</si>
  <si>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</si>
  <si>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</si>
  <si>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</si>
  <si>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</si>
  <si>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</si>
  <si>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</si>
  <si>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</si>
  <si>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</si>
  <si>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</si>
  <si>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</si>
  <si>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</si>
  <si>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</si>
  <si>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</si>
  <si>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</si>
  <si>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</si>
  <si>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</si>
  <si>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</si>
  <si>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</si>
  <si>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</si>
  <si>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</si>
  <si>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</si>
  <si>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</si>
  <si>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</si>
  <si>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</si>
  <si>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</si>
  <si>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</si>
  <si>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</si>
  <si>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</si>
  <si>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</si>
  <si>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</si>
  <si>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</si>
  <si>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</si>
  <si>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</si>
  <si>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</si>
  <si>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</si>
  <si>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</si>
  <si>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</si>
  <si>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</si>
  <si>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</si>
  <si>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</si>
  <si>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</si>
  <si>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</si>
  <si>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</si>
  <si>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</si>
  <si>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</si>
  <si>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</si>
  <si>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</si>
  <si>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</si>
  <si>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</si>
  <si>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</si>
  <si>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</si>
  <si>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</si>
  <si>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</si>
  <si>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</si>
  <si>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</si>
  <si>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</si>
  <si>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</si>
  <si>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</si>
  <si>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</si>
  <si>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</si>
  <si>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</si>
  <si>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</si>
  <si>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</si>
  <si>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</si>
  <si>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</si>
  <si>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</si>
  <si>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</si>
  <si>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</si>
  <si>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</si>
  <si>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</si>
  <si>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</si>
  <si>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</si>
  <si>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</si>
  <si>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</si>
  <si>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</si>
  <si>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</si>
  <si>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</si>
  <si>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</si>
  <si>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</si>
  <si>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</si>
  <si>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</si>
  <si>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</si>
  <si>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</si>
  <si>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</si>
  <si>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</si>
  <si>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</si>
  <si>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</si>
  <si>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</si>
  <si>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</si>
  <si>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</si>
  <si>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</si>
  <si>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</si>
  <si>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</si>
  <si>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</si>
  <si>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</si>
  <si>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</si>
  <si>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</si>
  <si>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</si>
  <si>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</si>
  <si>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</si>
  <si>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</si>
  <si>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</si>
  <si>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</si>
  <si>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</si>
  <si>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</si>
  <si>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</si>
  <si>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</si>
  <si>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</si>
  <si>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</si>
  <si>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</si>
  <si>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</si>
  <si>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</si>
  <si>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</si>
  <si>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</si>
  <si>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</si>
  <si>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</si>
  <si>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</si>
  <si>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</si>
  <si>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</si>
  <si>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</si>
  <si>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</si>
  <si>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</si>
  <si>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</si>
  <si>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</si>
  <si>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</si>
  <si>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</si>
  <si>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</si>
  <si>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</si>
  <si>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</si>
  <si>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</si>
  <si>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</si>
  <si>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</si>
  <si>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</si>
  <si>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</si>
  <si>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</si>
  <si>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</si>
  <si>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</si>
  <si>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</si>
  <si>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</si>
  <si>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</si>
  <si>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</si>
  <si>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</si>
  <si>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</si>
  <si>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</si>
  <si>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</si>
  <si>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</si>
  <si>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</si>
  <si>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</si>
  <si>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</si>
  <si>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</si>
  <si>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</si>
  <si>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</si>
  <si>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</si>
  <si>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</si>
  <si>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</si>
  <si>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</si>
  <si>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</si>
  <si>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</si>
  <si>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</si>
  <si>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</si>
  <si>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</si>
  <si>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</si>
  <si>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</si>
  <si>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</si>
  <si>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</si>
  <si>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</si>
  <si>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</si>
  <si>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</si>
  <si>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</si>
  <si>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</si>
  <si>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</si>
  <si>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</si>
  <si>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</si>
  <si>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</si>
  <si>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</si>
  <si>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</si>
  <si>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</si>
  <si>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</si>
  <si>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</si>
  <si>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</si>
  <si>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</si>
  <si>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</si>
  <si>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</si>
  <si>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</si>
  <si>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</si>
  <si>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</si>
  <si>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</si>
  <si>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</si>
  <si>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</si>
  <si>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</si>
  <si>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</si>
  <si>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</si>
  <si>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</si>
  <si>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</si>
  <si>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</si>
  <si>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</si>
  <si>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</si>
  <si>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</si>
  <si>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</si>
  <si>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</si>
  <si>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</si>
  <si>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</si>
  <si>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</si>
  <si>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</si>
  <si>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</si>
  <si>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</si>
  <si>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</si>
  <si>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</si>
  <si>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</si>
  <si>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</si>
  <si>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</si>
  <si>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</si>
  <si>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</si>
  <si>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</si>
  <si>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</si>
  <si>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</si>
  <si>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</si>
  <si>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</si>
  <si>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</si>
  <si>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</si>
  <si>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</si>
  <si>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</si>
  <si>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</si>
  <si>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</si>
  <si>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</si>
  <si>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</si>
  <si>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</si>
  <si>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</si>
  <si>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</si>
  <si>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</si>
  <si>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</si>
  <si>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</si>
  <si>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</si>
  <si>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</si>
  <si>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</si>
  <si>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</si>
  <si>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</si>
  <si>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</si>
  <si>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</si>
  <si>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</si>
  <si>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</si>
  <si>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</si>
  <si>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</si>
  <si>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</si>
  <si>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</si>
  <si>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</si>
  <si>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</si>
  <si>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</si>
  <si>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</si>
  <si>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</si>
  <si>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</si>
  <si>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</si>
  <si>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</si>
  <si>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</si>
  <si>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</si>
  <si>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</si>
  <si>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</si>
  <si>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</si>
  <si>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</si>
  <si>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</si>
  <si>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</si>
  <si>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</si>
  <si>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</si>
  <si>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</si>
  <si>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</si>
  <si>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</si>
  <si>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</si>
  <si>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</si>
  <si>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</si>
  <si>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</si>
  <si>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</si>
  <si>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</si>
  <si>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</si>
  <si>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</si>
  <si>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</si>
  <si>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</si>
  <si>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</si>
  <si>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</si>
  <si>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</si>
  <si>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</si>
  <si>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</si>
  <si>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</si>
  <si>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</si>
  <si>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</si>
  <si>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</si>
  <si>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</si>
  <si>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</si>
  <si>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</si>
  <si>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</si>
  <si>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</si>
  <si>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</si>
  <si>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</si>
  <si>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</si>
  <si>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</si>
  <si>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</si>
  <si>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</si>
  <si>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</si>
  <si>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</si>
  <si>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</si>
  <si>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</si>
  <si>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</si>
  <si>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</si>
  <si>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</si>
  <si>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</si>
  <si>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</si>
  <si>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</si>
  <si>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</si>
  <si>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</si>
  <si>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</si>
  <si>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</si>
  <si>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</si>
  <si>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</si>
  <si>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</si>
  <si>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</si>
  <si>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</si>
  <si>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</si>
  <si>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</si>
  <si>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</si>
  <si>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</si>
  <si>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</si>
  <si>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</si>
  <si>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</si>
  <si>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</si>
  <si>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</si>
  <si>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</si>
  <si>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</si>
  <si>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</si>
  <si>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</si>
  <si>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</si>
  <si>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</si>
  <si>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</si>
  <si>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</si>
  <si>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</si>
  <si>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</si>
  <si>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</si>
  <si>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</si>
  <si>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</si>
  <si>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</si>
  <si>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</si>
  <si>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</si>
  <si>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</si>
  <si>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</si>
  <si>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</si>
  <si>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</si>
  <si>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</si>
  <si>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</si>
  <si>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</si>
  <si>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</si>
  <si>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</si>
  <si>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</si>
  <si>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</si>
  <si>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</si>
  <si>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</si>
  <si>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</si>
  <si>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</si>
  <si>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</si>
  <si>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</si>
  <si>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</si>
  <si>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</si>
  <si>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</si>
  <si>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</si>
  <si>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</si>
  <si>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</si>
  <si>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</si>
  <si>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</si>
  <si>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</si>
  <si>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</si>
  <si>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</si>
  <si>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</si>
  <si>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</si>
  <si>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</si>
  <si>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</si>
  <si>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</si>
  <si>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</si>
  <si>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</si>
  <si>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</si>
  <si>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</si>
  <si>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</si>
  <si>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</si>
  <si>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</si>
  <si>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</si>
  <si>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</si>
  <si>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</si>
  <si>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</si>
  <si>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</si>
  <si>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</si>
  <si>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</si>
  <si>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</si>
  <si>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</si>
  <si>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</si>
  <si>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</si>
  <si>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</si>
  <si>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</si>
  <si>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</si>
  <si>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</si>
  <si>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</si>
  <si>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</si>
  <si>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</si>
  <si>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</si>
  <si>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</si>
  <si>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</si>
  <si>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</si>
  <si>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</si>
  <si>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</si>
  <si>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</si>
  <si>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</si>
  <si>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</si>
  <si>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</si>
  <si>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</si>
  <si>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</si>
  <si>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</si>
  <si>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</si>
  <si>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</si>
  <si>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</si>
  <si>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</si>
  <si>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</si>
  <si>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</si>
  <si>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</si>
  <si>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</si>
  <si>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</si>
  <si>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</si>
  <si>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</si>
  <si>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</si>
  <si>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</si>
  <si>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</si>
  <si>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</si>
  <si>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</si>
  <si>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</si>
  <si>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</si>
  <si>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</si>
  <si>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</si>
  <si>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</si>
  <si>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</si>
  <si>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</si>
  <si>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</si>
  <si>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</si>
  <si>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</si>
  <si>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</si>
  <si>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</si>
  <si>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</si>
  <si>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</si>
  <si>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</si>
  <si>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</si>
  <si>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</si>
  <si>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</si>
  <si>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</si>
  <si>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</si>
  <si>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</si>
  <si>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</si>
  <si>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</si>
  <si>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</si>
  <si>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</si>
  <si>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</si>
  <si>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</si>
  <si>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</si>
  <si>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</si>
  <si>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</si>
  <si>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</si>
  <si>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</si>
  <si>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</si>
  <si>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</si>
  <si>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</si>
  <si>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</si>
  <si>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</si>
  <si>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</si>
  <si>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</si>
  <si>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</si>
  <si>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</si>
  <si>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</si>
  <si>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</si>
  <si>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</si>
  <si>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</si>
  <si>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</si>
  <si>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</si>
  <si>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</si>
  <si>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</si>
  <si>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</si>
  <si>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</si>
  <si>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</si>
  <si>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</si>
  <si>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</si>
  <si>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</si>
  <si>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</si>
  <si>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</si>
  <si>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</si>
  <si>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</si>
  <si>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</si>
  <si>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</si>
  <si>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</si>
  <si>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</si>
  <si>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</si>
  <si>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</si>
  <si>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</si>
  <si>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</si>
  <si>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</si>
  <si>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</si>
  <si>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</si>
  <si>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</si>
  <si>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</si>
  <si>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</si>
  <si>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</si>
  <si>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</si>
  <si>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</si>
  <si>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</si>
  <si>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</si>
  <si>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</si>
  <si>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</si>
  <si>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</si>
  <si>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</si>
  <si>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</si>
  <si>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</si>
  <si>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</si>
  <si>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</si>
  <si>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</si>
  <si>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</si>
  <si>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</si>
  <si>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</si>
  <si>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</si>
  <si>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</si>
  <si>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</si>
  <si>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</si>
  <si>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</si>
  <si>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</si>
  <si>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</si>
  <si>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</si>
  <si>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</si>
  <si>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</si>
  <si>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</si>
  <si>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</si>
  <si>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</si>
  <si>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</si>
  <si>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</si>
  <si>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</si>
  <si>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</si>
  <si>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</si>
  <si>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</si>
  <si>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</si>
  <si>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</si>
  <si>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</si>
  <si>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</si>
  <si>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</si>
  <si>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</si>
  <si>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</si>
  <si>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</si>
  <si>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</si>
  <si>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</si>
  <si>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</si>
  <si>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</si>
  <si>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</si>
  <si>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</si>
  <si>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</si>
  <si>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</si>
  <si>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</si>
  <si>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</si>
  <si>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</si>
  <si>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</si>
  <si>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</si>
  <si>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</si>
  <si>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</si>
  <si>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</si>
  <si>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</si>
  <si>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</si>
  <si>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</si>
  <si>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</si>
  <si>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</si>
  <si>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</si>
  <si>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</si>
  <si>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</si>
  <si>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</si>
  <si>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</si>
  <si>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</si>
  <si>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</si>
  <si>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</si>
  <si>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</si>
  <si>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</si>
  <si>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</si>
  <si>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</si>
  <si>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</si>
  <si>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</si>
  <si>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</si>
  <si>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</si>
  <si>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</si>
  <si>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</si>
  <si>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</si>
  <si>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</si>
  <si>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</si>
  <si>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</si>
  <si>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</si>
  <si>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</si>
  <si>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</si>
  <si>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</si>
  <si>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</si>
  <si>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</si>
  <si>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</si>
  <si>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</si>
  <si>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</si>
  <si>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</si>
  <si>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</si>
  <si>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</si>
  <si>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</si>
  <si>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</si>
  <si>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</si>
  <si>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</si>
  <si>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</si>
  <si>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</si>
  <si>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</si>
  <si>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</si>
  <si>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</si>
  <si>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</si>
  <si>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</si>
  <si>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</si>
  <si>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</si>
  <si>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</si>
  <si>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</si>
  <si>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</si>
  <si>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</si>
  <si>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</si>
  <si>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</si>
  <si>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</si>
  <si>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</si>
  <si>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</si>
  <si>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</si>
  <si>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</si>
  <si>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</si>
  <si>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</si>
  <si>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</si>
  <si>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</si>
  <si>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</si>
  <si>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</si>
  <si>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</si>
  <si>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</si>
  <si>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</si>
  <si>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</si>
  <si>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</si>
  <si>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</si>
  <si>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</si>
  <si>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</si>
  <si>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</si>
  <si>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</si>
  <si>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</si>
  <si>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</si>
  <si>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</si>
  <si>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</si>
  <si>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</si>
  <si>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</si>
  <si>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</si>
  <si>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</si>
  <si>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</si>
  <si>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</si>
  <si>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</si>
  <si>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</si>
  <si>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</si>
  <si>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</si>
  <si>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</si>
  <si>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</si>
  <si>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</si>
  <si>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</si>
  <si>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</si>
  <si>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</si>
  <si>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</si>
  <si>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</si>
  <si>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</si>
  <si>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</si>
  <si>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</si>
  <si>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</si>
  <si>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</si>
  <si>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</si>
  <si>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</si>
  <si>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</si>
  <si>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</si>
  <si>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</si>
  <si>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</si>
  <si>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</si>
  <si>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</si>
  <si>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</si>
  <si>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</si>
  <si>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</si>
  <si>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</si>
  <si>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</si>
  <si>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</si>
  <si>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</si>
  <si>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</si>
  <si>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</si>
  <si>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</si>
  <si>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</si>
  <si>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</si>
  <si>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</si>
  <si>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</si>
  <si>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</si>
  <si>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</si>
  <si>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</si>
  <si>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</si>
  <si>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</si>
  <si>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</si>
  <si>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</si>
  <si>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</si>
  <si>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</si>
  <si>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</si>
  <si>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</si>
  <si>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</si>
  <si>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</si>
  <si>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</si>
  <si>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</si>
  <si>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</si>
  <si>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</si>
  <si>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</si>
  <si>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</si>
  <si>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</si>
  <si>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</si>
  <si>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</si>
  <si>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</si>
  <si>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</si>
  <si>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</si>
  <si>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</si>
  <si>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</si>
  <si>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</si>
  <si>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</si>
  <si>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</si>
  <si>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</si>
  <si>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</si>
  <si>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</si>
  <si>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</si>
  <si>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</si>
  <si>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</si>
  <si>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</si>
  <si>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</si>
  <si>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</si>
  <si>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</si>
  <si>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</si>
  <si>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</si>
  <si>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</si>
  <si>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</si>
  <si>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</si>
  <si>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</si>
  <si>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</si>
  <si>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</si>
  <si>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</si>
  <si>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</si>
  <si>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</si>
  <si>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</si>
  <si>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</si>
  <si>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</si>
  <si>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</si>
  <si>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</si>
  <si>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</si>
  <si>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</si>
  <si>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</si>
  <si>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</si>
  <si>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</si>
  <si>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</si>
  <si>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</si>
  <si>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</si>
  <si>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</si>
  <si>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</si>
  <si>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</si>
  <si>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</si>
  <si>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</si>
  <si>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</si>
  <si>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</si>
  <si>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</si>
  <si>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</si>
  <si>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</si>
  <si>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</si>
  <si>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</si>
  <si>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</si>
  <si>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</si>
  <si>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</si>
  <si>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</si>
  <si>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</si>
  <si>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</si>
  <si>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</si>
  <si>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</si>
  <si>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</si>
  <si>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</si>
  <si>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</si>
  <si>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</si>
  <si>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</si>
  <si>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</si>
  <si>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</si>
  <si>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</si>
  <si>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</si>
  <si>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</si>
  <si>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</si>
  <si>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</si>
  <si>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</si>
  <si>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</si>
  <si>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</si>
  <si>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</si>
  <si>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</si>
  <si>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</si>
  <si>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</si>
  <si>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</si>
  <si>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</si>
  <si>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</si>
  <si>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</si>
  <si>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</si>
  <si>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</si>
  <si>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</si>
  <si>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</si>
  <si>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</si>
  <si>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</si>
  <si>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</si>
  <si>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</si>
  <si>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</si>
  <si>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</si>
  <si>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</si>
  <si>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</si>
  <si>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</si>
  <si>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</si>
  <si>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</si>
  <si>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</si>
  <si>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</si>
  <si>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</si>
  <si>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</si>
  <si>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</si>
  <si>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</si>
  <si>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</si>
  <si>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</si>
  <si>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</si>
  <si>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</si>
  <si>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</si>
  <si>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</si>
  <si>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</si>
  <si>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</si>
  <si>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</si>
  <si>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</si>
  <si>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</si>
  <si>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</si>
  <si>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</si>
  <si>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</si>
  <si>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</si>
  <si>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</si>
  <si>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</si>
  <si>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</si>
  <si>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</si>
  <si>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</si>
  <si>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</si>
  <si>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</si>
  <si>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</si>
  <si>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</si>
  <si>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</si>
  <si>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</si>
  <si>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</si>
  <si>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</si>
  <si>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</si>
  <si>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</si>
  <si>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</si>
  <si>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</si>
  <si>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</si>
  <si>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</si>
  <si>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</si>
  <si>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</si>
  <si>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</si>
  <si>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</si>
  <si>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</si>
  <si>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</si>
  <si>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</si>
  <si>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</si>
  <si>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</si>
  <si>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</si>
  <si>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</si>
  <si>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</si>
  <si>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</si>
  <si>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</si>
  <si>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</si>
  <si>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</si>
  <si>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</si>
  <si>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</si>
  <si>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</si>
  <si>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</si>
  <si>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</si>
  <si>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</si>
  <si>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</si>
  <si>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</si>
  <si>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</si>
  <si>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</si>
  <si>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</si>
  <si>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</si>
  <si>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</si>
  <si>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</si>
  <si>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</si>
  <si>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</si>
  <si>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</si>
  <si>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</si>
  <si>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</si>
  <si>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</si>
  <si>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</si>
  <si>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</si>
  <si>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</si>
  <si>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</si>
  <si>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</si>
  <si>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</si>
  <si>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</si>
  <si>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</si>
  <si>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</si>
  <si>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</si>
  <si>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</si>
  <si>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</si>
  <si>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</si>
  <si>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</si>
  <si>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</si>
  <si>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</si>
  <si>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</si>
  <si>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</si>
  <si>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</si>
  <si>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</si>
  <si>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</si>
  <si>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</si>
  <si>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</si>
  <si>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</si>
  <si>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</si>
  <si>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</si>
  <si>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</si>
  <si>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</si>
  <si>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</si>
  <si>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</si>
  <si>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</si>
  <si>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</si>
  <si>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</si>
  <si>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</si>
  <si>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</si>
  <si>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</si>
  <si>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</si>
  <si>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</si>
  <si>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</si>
  <si>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</si>
  <si>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</si>
  <si>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</si>
  <si>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</si>
  <si>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</si>
  <si>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</si>
  <si>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</si>
  <si>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</si>
  <si>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</si>
  <si>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</si>
  <si>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</si>
  <si>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</si>
  <si>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</si>
  <si>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</si>
  <si>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</si>
  <si>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</si>
  <si>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</si>
  <si>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</si>
  <si>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</si>
  <si>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</si>
  <si>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</si>
  <si>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</si>
  <si>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</si>
  <si>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</si>
  <si>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</si>
  <si>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</si>
  <si>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</si>
  <si>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</si>
  <si>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</si>
  <si>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</si>
  <si>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</si>
  <si>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</si>
  <si>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</si>
  <si>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</si>
  <si>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</si>
  <si>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</si>
  <si>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</si>
  <si>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</si>
  <si>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</si>
  <si>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</si>
  <si>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</si>
  <si>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</si>
  <si>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</si>
  <si>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</si>
  <si>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</si>
  <si>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</si>
  <si>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</si>
  <si>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</si>
  <si>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</si>
  <si>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</si>
  <si>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</si>
  <si>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</si>
  <si>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</si>
  <si>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</si>
  <si>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</si>
  <si>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</si>
  <si>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</si>
  <si>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</si>
  <si>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</si>
  <si>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</si>
  <si>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</si>
  <si>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</si>
  <si>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</si>
  <si>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</si>
  <si>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</si>
  <si>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</si>
  <si>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</si>
  <si>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</si>
  <si>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</si>
  <si>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</si>
  <si>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</si>
  <si>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</si>
  <si>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</si>
  <si>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</si>
  <si>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</si>
  <si>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</si>
  <si>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</si>
  <si>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</si>
  <si>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</si>
  <si>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</si>
  <si>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</si>
  <si>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</si>
  <si>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</si>
  <si>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</si>
  <si>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</si>
  <si>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</si>
  <si>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</si>
  <si>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</si>
  <si>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</si>
  <si>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</si>
  <si>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</si>
  <si>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</si>
  <si>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</si>
  <si>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</si>
  <si>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</si>
  <si>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</si>
  <si>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</si>
  <si>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</si>
  <si>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</si>
  <si>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</si>
  <si>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</si>
  <si>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</si>
  <si>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</si>
  <si>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</si>
  <si>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</si>
  <si>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</si>
  <si>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</si>
  <si>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</si>
  <si>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</si>
  <si>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</si>
  <si>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</si>
  <si>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</si>
  <si>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</si>
  <si>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</si>
  <si>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</si>
  <si>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</si>
  <si>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</si>
  <si>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</si>
  <si>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</si>
  <si>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</si>
  <si>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</si>
  <si>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</si>
  <si>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</si>
  <si>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</si>
  <si>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</si>
  <si>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</si>
  <si>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</si>
  <si>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</si>
  <si>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</si>
  <si>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</si>
  <si>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</si>
  <si>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</si>
  <si>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</si>
  <si>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</si>
  <si>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</si>
  <si>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</si>
  <si>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</si>
  <si>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</si>
  <si>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</si>
  <si>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</si>
  <si>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</si>
  <si>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</si>
  <si>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</si>
  <si>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</si>
  <si>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</si>
  <si>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</si>
  <si>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</si>
  <si>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</si>
  <si>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</si>
  <si>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</si>
  <si>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</si>
  <si>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</si>
  <si>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</si>
  <si>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</si>
  <si>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</si>
  <si>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</si>
  <si>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</si>
  <si>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</si>
  <si>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</si>
  <si>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</si>
  <si>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</si>
  <si>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</si>
  <si>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</si>
  <si>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</si>
  <si>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</si>
  <si>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</si>
  <si>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</si>
  <si>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</si>
  <si>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</si>
  <si>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</si>
  <si>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</si>
  <si>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</si>
  <si>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</si>
  <si>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</si>
  <si>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</si>
  <si>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</si>
  <si>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</si>
  <si>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</si>
  <si>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</si>
  <si>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</si>
  <si>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</si>
  <si>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</si>
  <si>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</si>
  <si>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</si>
  <si>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</si>
  <si>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</si>
  <si>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</si>
  <si>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</si>
  <si>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</si>
  <si>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</si>
  <si>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</si>
  <si>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</si>
  <si>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</si>
  <si>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</si>
  <si>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</si>
  <si>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</si>
  <si>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</si>
  <si>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</si>
  <si>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</si>
  <si>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</si>
  <si>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</si>
  <si>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</si>
  <si>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</si>
  <si>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</si>
  <si>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</si>
  <si>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</si>
  <si>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</si>
  <si>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</si>
  <si>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</si>
  <si>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</si>
  <si>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</si>
  <si>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</si>
  <si>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</si>
  <si>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</si>
  <si>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</si>
  <si>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</si>
  <si>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</si>
  <si>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</si>
  <si>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</si>
  <si>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</si>
  <si>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</si>
  <si>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</si>
  <si>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</si>
  <si>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</si>
  <si>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</si>
  <si>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</si>
  <si>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</si>
  <si>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</si>
  <si>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</si>
  <si>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</si>
  <si>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</si>
  <si>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</si>
  <si>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</si>
  <si>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</si>
  <si>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</si>
  <si>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</si>
  <si>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</si>
  <si>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</si>
  <si>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</si>
  <si>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</si>
  <si>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</si>
  <si>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</si>
  <si>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</si>
  <si>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</si>
  <si>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</si>
  <si>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</si>
  <si>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</si>
  <si>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</si>
  <si>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</si>
  <si>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</si>
  <si>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</si>
  <si>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</si>
  <si>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</si>
  <si>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</si>
  <si>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</si>
  <si>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</si>
  <si>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</si>
  <si>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</si>
  <si>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</si>
  <si>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</si>
  <si>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</si>
  <si>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</si>
  <si>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</si>
  <si>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</si>
  <si>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</si>
  <si>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</si>
  <si>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</si>
  <si>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</si>
  <si>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</si>
  <si>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</si>
  <si>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</si>
  <si>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</si>
  <si>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</si>
  <si>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</si>
  <si>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</si>
  <si>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</si>
  <si>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</si>
  <si>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</si>
  <si>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</si>
  <si>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</si>
  <si>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</si>
  <si>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</si>
  <si>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</si>
  <si>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</si>
  <si>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</si>
  <si>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</si>
  <si>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</si>
  <si>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</si>
  <si>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</si>
  <si>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</si>
  <si>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</si>
  <si>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</si>
  <si>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</si>
  <si>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</si>
  <si>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</si>
  <si>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</si>
  <si>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</si>
  <si>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</si>
  <si>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</si>
  <si>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</si>
  <si>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</si>
  <si>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</si>
  <si>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</si>
  <si>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</si>
  <si>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</si>
  <si>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</si>
  <si>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</si>
  <si>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</si>
  <si>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</si>
  <si>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</si>
  <si>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</si>
  <si>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</si>
  <si>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</si>
  <si>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</si>
  <si>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</si>
  <si>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</si>
  <si>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</si>
  <si>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</si>
  <si>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</si>
  <si>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90 MIN</t>
  </si>
  <si>
    <t xml:space="preserve">PCM-20251002-00000697
</t>
  </si>
  <si>
    <t xml:space="preserve">30 KM </t>
  </si>
  <si>
    <t>PCM-20251002-00000558</t>
  </si>
  <si>
    <t xml:space="preserve">EM team need 150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</si>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</sst>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269.46451701389014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15.843533217594086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1.6403587964305189E-2</v>
      </c>
      <c r="H4" s="66">
        <v>45932.352754629632</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45932.412942939816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45932.412942939816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45932.412942939816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45932.412942939816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45932.412942939816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45932.412942939816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45932.412942939816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45932.412942939816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45932.412942939816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45932.412942939816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45932.412942939816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45932.412942939816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45932.412942939816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45932.412942939816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45932.412942939816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45932.412942939816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45932.412942939816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45932.412942939816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45932.412942939816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45932.412942939816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45932.412942939816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45932.412942939816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45932.412942939816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45932.412942939816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45932.412942939816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45932.412942939816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45932.412942939816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45932.412942939816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45932.412942939816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45932.412942939816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45932.412942939816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45932.412942939816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45932.412942939816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45932.412942939816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45932.412942939816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45932.412942939816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45932.412942939816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45932.412942939816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45932.412942939816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45932.412942939816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45932.412942939816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45932.412942939816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45932.412942939816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45932.412942939816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45932.412942939816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45932.412942939816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45932.412942939816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45932.412942939816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45932.412942939816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45932.412942939816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45932.412942939816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45932.412942939816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45932.412942939816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45932.412942939816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45932.412942939816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45932.412942939816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45932.412942939816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45932.412942939816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45932.412942939816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45932.412942939816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45932.412942939816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45932.412942939816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45932.412942939816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45932.412942939816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45932.412942939816</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8D6D02BA-71A0-431B-BD83-87C3BB982ECC}"/>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tabSelected="1"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240.76116053240548</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125.68585960648488</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107.41310497685481</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9.1873758101864951</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39059</v>
      </c>
      <c r="E7" s="131" t="s">
        <v>38964</v>
      </c>
      <c r="F7" s="144"/>
      <c r="G7" s="133">
        <f ca="1">IFERROR(NOW()-F7,"-")</f>
        <v>45932.412942939816</v>
      </c>
      <c r="H7" s="144">
        <v>45932.402430555558</v>
      </c>
      <c r="I7" s="18" t="str">
        <f>IFERROR(VLOOKUP(D7,DB!A:F,6,0),"")</f>
        <v>SCECO</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39061</v>
      </c>
      <c r="B8" s="18" t="str">
        <f>IFERROR(VLOOKUP(D8,DB!A:K,11,0),"")</f>
        <v>R2</v>
      </c>
      <c r="C8" s="18">
        <v>1</v>
      </c>
      <c r="D8" s="18" t="s">
        <v>20104</v>
      </c>
      <c r="E8" s="131" t="s">
        <v>38964</v>
      </c>
      <c r="F8" s="132">
        <v>45932.393240740741</v>
      </c>
      <c r="G8" s="133">
        <f ca="1">IFERROR(NOW()-F8,"-")</f>
        <v>1.9702199075254612E-2</v>
      </c>
      <c r="H8" s="132">
        <v>45932.387337962966</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45932.412942939816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45932.412942939816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45932.412942939816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45932.412942939816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R2</v>
      </c>
      <c r="C13" s="18"/>
      <c r="D13" s="18" t="s">
        <v>27721</v>
      </c>
      <c r="E13" s="131"/>
      <c r="F13" s="132"/>
      <c r="G13" s="133">
        <f ca="1">IFERROR(NOW()-F13,"-")</f>
        <v>45932.412942939816</v>
      </c>
      <c r="H13" s="132"/>
      <c r="I13" s="18" t="str">
        <f>IFERROR(VLOOKUP(D13,DB!A:F,6,0),"")</f>
        <v>SCECO</v>
      </c>
      <c r="J13" s="18" t="str">
        <f>IFERROR(VLOOKUP(D13,DB!A:G,7,0),"")</f>
        <v>Vandalized</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45932.412942939816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45932.412942939816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45932.412942939816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45932.412942939816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45932.412942939816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45932.412942939816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45932.412942939816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45932.412942939816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45932.412942939816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45932.412942939816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45932.412942939816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45932.412942939816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45932.412942939816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45932.412942939816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45932.412942939816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45932.412942939816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45932.412942939816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45932.412942939816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45932.412942939816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45932.412942939816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45932.412942939816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45932.412942939816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45932.412942939816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45932.412942939816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45932.412942939816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45932.412942939816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45932.412942939816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45932.412942939816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45932.412942939816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45932.412942939816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45932.412942939816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45932.412942939816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45932.412942939816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45932.412942939816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45932.412942939816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45932.412942939816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45932.412942939816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45932.412942939816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45932.412942939816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45932.412942939816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45932.412942939816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45932.412942939816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45932.412942939816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45932.412942939816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45932.412942939816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45932.412942939816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45932.412942939816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45932.412942939816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45932.412942939816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45932.412942939816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45932.412942939816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45932.412942939816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45932.412942939816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45932.412942939816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45932.412942939816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45932.412942939816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45932.412942939816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45932.412942939816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45932.412942939816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45932.412942939816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45932.412942939816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45932.412942939816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45932.412942939816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45932.412942939816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45932.412942939816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45932.412942939816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45932.412942939816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45932.412942939816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45932.412942939816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45932.412942939816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45932.412942939816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45932.412942939816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45932.412942939816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45932.412942939816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45932.412942939816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45932.412942939816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45932.412942939816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45932.412942939816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45932.412942939816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45932.412942939816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45932.412942939816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45932.412942939816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45932.412942939816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45932.412942939816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45932.412942939816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45932.412942939816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45932.412942939816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45932.412942939816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45932.412942939816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45932.412942939816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45932.412942939816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45932.412942939816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45932.412942939816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45932.412942939816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45932.412942939816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45932.412942939816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45932.412942939816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45932.412942939816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45932.412942939816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45932.412942939816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45932.412942939816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45932.412942939816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45932.412942939816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45932.412942939816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45932.412942939816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45932.412942939816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45932.412942939816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45932.412942939816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45932.412942939816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45932.412942939816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45932.412942939816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45932.412942939816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45932.412942939816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45932.412942939816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45932.412942939816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45932.412942939816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45932.412942939816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45932.412942939816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45932.412942939816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45932.412942939816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45932.412942939816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45932.412942939816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45932.412942939816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45932.412942939816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45932.412942939816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45932.412942939816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45932.412942939816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45932.412942939816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45932.412942939816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45932.412942939816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45932.412942939816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45932.412942939816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45932.412942939816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45932.412942939816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45932.412942939816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45932.412942939816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45932.412942939816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45932.412942939816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45932.412942939816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45932.412942939816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45932.412942939816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45932.412942939816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45932.412942939816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45932.412942939816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45932.412942939816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45932.412942939816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45932.412942939816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45932.412942939816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45932.412942939816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45932.412942939816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45932.412942939816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45932.412942939816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45932.412942939816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45932.412942939816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45932.412942939816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45932.412942939816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45932.412942939816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45932.412942939816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45932.412942939816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45932.412942939816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45932.412942939816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45932.412942939816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45932.412942939816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45932.412942939816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45932.412942939816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45932.412942939816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45932.412942939816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45932.412942939816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45932.412942939816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45932.412942939816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45932.412942939816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45932.412942939816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45932.412942939816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45932.412942939816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45932.412942939816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45932.412942939816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45932.412942939816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45932.412942939816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45932.412942939816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45932.412942939816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45932.412942939816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45932.412942939816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45932.412942939816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45932.412942939816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45932.412942939816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45932.412942939816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45932.412942939816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45932.412942939816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45932.412942939816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45932.412942939816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45932.412942939816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45932.412942939816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45932.412942939816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45932.412942939816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45932.412942939816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45932.412942939816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45932.412942939816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45932.412942939816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45932.412942939816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45932.412942939816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45932.412942939816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45932.412942939816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45932.412942939816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45932.412942939816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45932.412942939816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45932.412942939816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45932.412942939816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45932.412942939816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45932.412942939816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45932.412942939816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45932.412942939816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45932.412942939816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45932.412942939816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45932.412942939816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45932.412942939816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45932.412942939816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45932.412942939816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45932.412942939816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45932.412942939816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45932.412942939816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45932.412942939816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45932.412942939816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45932.412942939816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45932.412942939816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45932.412942939816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45932.412942939816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45932.412942939816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45932.412942939816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45932.412942939816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45932.412942939816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45932.412942939816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45932.412942939816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45932.412942939816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45932.412942939816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45932.412942939816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45932.412942939816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45932.412942939816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45932.412942939816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45932.412942939816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45932.412942939816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45932.412942939816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45932.412942939816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45932.412942939816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45932.412942939816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45932.412942939816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45932.412942939816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45932.412942939816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45932.412942939816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45932.412942939816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45932.412942939816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45932.412942939816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45932.412942939816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45932.412942939816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45932.412942939816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45932.412942939816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45932.412942939816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45932.412942939816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45932.412942939816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45932.412942939816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45932.412942939816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45932.412942939816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45932.412942939816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45932.412942939816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45932.412942939816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45932.412942939816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45932.412942939816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45932.412942939816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45932.412942939816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45932.412942939816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45932.412942939816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45932.412942939816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45932.412942939816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45932.412942939816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45932.412942939816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45932.412942939816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45932.412942939816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45932.412942939816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45932.412942939816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45932.412942939816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45932.412942939816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45932.412942939816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45932.412942939816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45932.412942939816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45932.412942939816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45932.412942939816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45932.412942939816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45932.412942939816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45932.412942939816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45932.412942939816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45932.412942939816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45932.412942939816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45932.412942939816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45932.412942939816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45932.412942939816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45932.412942939816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45932.412942939816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45932.412942939816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45932.412942939816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45932.412942939816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45932.412942939816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45932.412942939816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45932.412942939816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45932.412942939816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45932.412942939816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45932.412942939816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45932.412942939816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45932.412942939816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45932.412942939816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45932.412942939816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45932.412942939816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45932.412942939816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45932.412942939816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45932.412942939816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45932.412942939816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45932.412942939816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45932.412942939816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45932.412942939816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45932.412942939816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45932.412942939816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45932.412942939816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45932.412942939816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45932.412942939816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45932.412942939816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45932.412942939816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45932.412942939816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45932.412942939816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45932.412942939816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45932.412942939816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45932.412942939816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45932.412942939816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45932.412942939816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45932.412942939816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45932.412942939816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45932.412942939816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45932.412942939816</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45932.412942939816</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45932.412942939816</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45932.412942939816</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45932.412942939816</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45932.412942939816</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45932.412942939816</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45932.412942939816</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45932.412942939816</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45932.412942939816</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39063</v>
      </c>
      <c r="B2" s="75" t="str">
        <f>IFERROR(VLOOKUP(D2,DB!A:K,11,0),"")</f>
        <v>R3</v>
      </c>
      <c r="C2" s="18">
        <v>1</v>
      </c>
      <c r="D2" s="18" t="s">
        <v>23463</v>
      </c>
      <c r="E2" s="18" t="s">
        <v>38967</v>
      </c>
      <c r="F2" s="20">
        <v>45932.334305555552</v>
      </c>
      <c r="G2" s="21">
        <f t="shared" ref="G2:G65" ca="1" si="0">IFERROR(NOW()-F2,"-")</f>
        <v>7.8637384263856802E-2</v>
      </c>
      <c r="H2" s="22">
        <v>45932.334305555552</v>
      </c>
      <c r="I2" s="19" t="str">
        <f>IFERROR(VLOOKUP(D2,DB!A:F,6,0),"")</f>
        <v>Power Cube</v>
      </c>
      <c r="J2" s="18" t="str">
        <f>IFERROR(VLOOKUP(D2,DB!A:G,7,0),"")</f>
        <v>Vandalized</v>
      </c>
      <c r="K2" s="50" t="s">
        <v>39064</v>
      </c>
      <c r="L2" s="23" t="str">
        <f>IFERROR(VLOOKUP(D2,DB!A:I,9,0),"")</f>
        <v>Latis</v>
      </c>
    </row>
    <row r="3" spans="1:13" ht="15" customHeight="1">
      <c r="A3" s="19"/>
      <c r="B3" s="75" t="str">
        <f>IFERROR(VLOOKUP(D3,DB!A:K,11,0),"")</f>
        <v/>
      </c>
      <c r="C3" s="18"/>
      <c r="D3" s="18"/>
      <c r="E3" s="18"/>
      <c r="F3" s="20"/>
      <c r="G3" s="21">
        <f t="shared" ca="1" si="0"/>
        <v>45932.412942939816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45932.412942939816</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45932.412942939816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45932.412942939816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45932.412942939816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45932.412942939816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45932.412942939816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45932.412942939816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45932.412942939816</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45932.412942939816</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45932.412942939816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45932.412942939816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45932.412942939816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45932.412942939816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45932.412942939816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45932.412942939816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45932.412942939816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45932.412942939816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45932.412942939816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45932.412942939816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45932.412942939816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45932.412942939816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45932.412942939816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45932.412942939816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45932.412942939816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45932.412942939816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45932.412942939816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45932.412942939816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45932.412942939816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45932.412942939816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45932.412942939816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45932.412942939816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45932.412942939816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45932.412942939816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45932.412942939816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45932.412942939816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45932.412942939816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45932.412942939816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45932.412942939816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45932.412942939816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45932.412942939816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45932.412942939816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45932.412942939816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45932.412942939816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45932.412942939816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45932.412942939816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45932.412942939816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45932.412942939816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45932.412942939816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45932.412942939816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45932.412942939816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45932.412942939816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45932.412942939816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45932.412942939816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45932.412942939816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45932.412942939816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45932.412942939816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45932.412942939816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45932.412942939816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45932.412942939816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45932.412942939816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45932.412942939816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45932.412942939816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45932.412942939816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45932.412942939816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45932.412942939816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45932.412942939816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45932.412942939816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45932.412942939816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45932.412942939816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45932.412942939816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45932.412942939816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45932.412942939816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45932.412942939816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45932.412942939816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45932.412942939816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45932.412942939816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45932.412942939816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45932.412942939816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45932.412942939816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45932.412942939816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45932.412942939816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45932.412942939816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45932.412942939816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45932.412942939816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45932.412942939816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45932.412942939816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45932.412942939816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45932.412942939816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45932.412942939816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45932.412942939816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45932.412942939816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45932.412942939816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45932.412942939816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45932.412942939816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45932.412942939816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45932.412942939816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45932.412942939816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45932.412942939816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45932.412942939816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45932.412942939816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45932.412942939816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45932.412942939816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45932.412942939816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45932.412942939816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45932.412942939816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45932.412942939816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45932.412942939816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45932.412942939816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45932.412942939816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45932.412942939816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45932.412942939816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45932.412942939816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45932.412942939816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45932.412942939816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45932.412942939816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45932.412942939816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45932.412942939816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45932.412942939816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45932.412942939816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45932.412942939816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45932.412942939816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45932.412942939816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45932.412942939816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45932.412942939816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45932.412942939816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45932.412942939816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45932.412942939816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45932.412942939816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45932.412942939816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45932.412942939816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45932.412942939816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45932.412942939816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45932.412942939816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45932.412942939816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45932.412942939816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45932.412942939816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45932.412942939816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45932.412942939816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45932.412942939816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45932.412942939816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45932.412942939816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45932.412942939816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45932.412942939816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45932.412942939816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45932.412942939816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45932.412942939816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45932.412942939816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45932.412942939816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45932.412942939816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45932.412942939816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45932.412942939816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45932.412942939816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45932.412942939816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45932.412942939816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45932.412942939816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45932.412942939816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45932.412942939816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45932.412942939816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45932.412942939816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45932.412942939816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45932.412942939816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45932.412942939816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45932.412942939816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45932.412942939816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45932.412942939816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45932.412942939816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45932.412942939816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45932.412942939816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45932.412942939816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45932.412942939816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45932.412942939816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45932.412942939816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45932.412942939816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45932.412942939816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45932.412942939816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45932.412942939816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45932.412942939816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45932.412942939816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45932.412942939816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45932.412942939816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45932.412942939816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45932.412942939816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45932.412942939816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45932.412942939816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45932.412942939816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45932.412942939816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45932.412942939816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45932.412942939816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45932.412942939816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45932.412942939816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45932.412942939816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45932.412942939816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45932.412942939816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45932.412942939816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45932.412942939816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45932.412942939816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45932.412942939816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45932.412942939816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45932.412942939816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45932.412942939816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45932.412942939816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45932.412942939816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45932.412942939816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45932.412942939816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45932.412942939816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45932.412942939816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45932.412942939816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45932.412942939816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45932.412942939816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45932.412942939816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45932.412942939816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45932.412942939816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45932.412942939816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45932.412942939816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45932.412942939816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45932.412942939816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45932.412942939816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45932.412942939816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45932.412942939816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45932.412942939816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45932.412942939816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45932.412942939816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45932.412942939816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45932.412942939816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45932.412942939816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45932.412942939816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45932.412942939816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45932.412942939816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45932.412942939816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45932.412942939816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45932.412942939816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45932.412942939816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45932.412942939816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45932.412942939816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45932.412942939816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45932.412942939816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45932.412942939816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45932.412942939816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45932.412942939816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45932.412942939816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45932.412942939816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45932.412942939816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45932.412942939816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45932.412942939816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45932.412942939816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45932.412942939816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45932.412942939816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45932.412942939816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45932.412942939816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45932.412942939816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45932.412942939816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45932.412942939816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45932.412942939816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45932.412942939816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45932.412942939816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45932.412942939816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45932.412942939816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45932.412942939816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45932.412942939816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45932.412942939816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45932.412942939816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45932.412942939816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45932.412942939816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45932.412942939816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45932.412942939816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45932.412942939816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45932.412942939816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45932.412942939816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45932.412942939816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45932.412942939816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45932.412942939816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45932.412942939816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45932.412942939816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45932.412942939816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45932.412942939816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45932.412942939816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45932.412942939816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45932.412942939816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45932.412942939816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45932.412942939816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45932.412942939816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45932.412942939816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45932.412942939816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45932.412942939816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45932.412942939816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45932.412942939816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45932.412942939816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45932.412942939816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45932.412942939816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45932.412942939816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45932.412942939816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45932.412942939816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45932.412942939816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45932.412942939816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45932.412942939816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45932.412942939816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45932.412942939816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45932.412942939816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45932.412942939816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45932.412942939816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45932.412942939816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45932.412942939816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45932.412942939816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45932.412942939816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45932.412942939816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45932.412942939816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45932.412942939816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45932.412942939816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45932.412942939816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45932.412942939816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45932.412942939816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45932.412942939816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45932.412942939816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45932.412942939816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45932.412942939816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45932.412942939816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45932.412942939816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45932.412942939816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45932.412942939816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45932.412942939816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45932.412942939816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45932.412942939816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45932.412942939816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45932.412942939816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45932.412942939816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45932.412942939816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45932.412942939816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45932.412942939816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45932.412942939816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45932.412942939816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45932.412942939816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45932.412942939816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45932.412942939816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45932.412942939816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45932.412942939816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45932.412942939816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45932.412942939816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45932.412942939816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45932.412942939816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45932.412942939816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45932.412942939816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45932.412942939816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45932.412942939816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45932.412942939816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45932.412942939816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45932.412942939816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45932.412942939816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45932.412942939816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45932.412942939816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45932.412942939816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45932.412942939816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45932.412942939816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45932.412942939816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45932.412942939816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45932.412942939816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45932.412942939816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45932.412942939816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45932.412942939816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45932.412942939816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45932.412942939816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45932.412942939816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45932.412942939816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45932.412942939816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45932.412942939816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45932.412942939816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45932.412942939816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45932.412942939816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45932.412942939816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45932.412942939816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45932.412942939816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45932.412942939816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45932.412942939816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45932.412942939816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45932.412942939816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45932.412942939816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45932.412942939816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45932.412942939816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45932.412942939816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45932.412942939816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45932.412942939816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45932.412942939816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45932.412942939816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45932.412942939816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45932.412942939816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45932.412942939816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45932.412942939816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45932.412942939816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45932.412942939816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45932.412942939816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45932.412942939816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45932.412942939816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45932.412942939816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45932.412942939816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45932.412942939816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45932.412942939816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45932.412942939816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45932.412942939816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45932.412942939816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45932.412942939816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45932.412942939816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45932.412942939816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45932.412942939816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45932.412942939816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45932.412942939816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45932.412942939816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45932.412942939816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45932.412942939816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45932.412942939816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45932.412942939816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45932.412942939816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45932.412942939816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45932.412942939816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45932.412942939816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45932.412942939816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45932.412942939816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45932.412942939816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45932.412942939816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45932.412942939816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45932.412942939816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45932.412942939816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45932.412942939816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45932.412942939816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45932.412942939816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45932.412942939816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45932.412942939816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45932.412942939816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45932.412942939816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45932.412942939816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45932.412942939816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45932.412942939816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45932.412942939816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45932.412942939816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45932.412942939816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45932.412942939816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45932.412942939816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45932.412942939816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45932.412942939816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45932.412942939816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45932.412942939816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45932.412942939816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45932.412942939816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45932.412942939816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45932.412942939816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45932.412942939816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45932.412942939816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45932.412942939816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45932.412942939816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45932.412942939816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45932.412942939816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45932.412942939816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45932.412942939816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45932.412942939816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45932.412942939816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45932.412942939816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45932.412942939816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45932.412942939816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45932.412942939816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45932.412942939816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45932.412942939816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45932.412942939816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45932.412942939816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45932.412942939816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45932.412942939816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45932.412942939816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45932.412942939816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45932.412942939816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45932.412942939816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45932.412942939816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45932.412942939816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45932.412942939816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45932.412942939816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45932.412942939816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45932.412942939816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45932.412942939816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45932.412942939816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45932.412942939816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45932.412942939816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45932.412942939816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45932.412942939816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45932.412942939816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45932.412942939816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45932.412942939816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45932.412942939816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45932.412942939816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45932.412942939816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45932.412942939816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45932.412942939816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45932.412942939816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45932.412942939816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45932.412942939816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45932.412942939816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45932.412942939816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45932.412942939816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45932.412942939816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45932.412942939816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45932.412942939816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45932.412942939816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45932.412942939816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45932.412942939816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45932.412942939816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45932.412942939816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45932.412942939816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45932.412942939816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45932.412942939816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45932.412942939816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45932.412942939816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45932.412942939816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45932.412942939816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45932.412942939816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45932.412942939816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45932.412942939816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45932.412942939816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45932.412942939816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45932.412942939816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45932.412942939816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45932.412942939816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45932.412942939816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45932.412942939816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45932.412942939816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45932.412942939816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45932.412942939816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45932.412942939816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45932.412942939816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45932.412942939816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45932.412942939816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45932.412942939816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45932.412942939816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45932.412942939816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45932.412942939816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45932.412942939816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45932.412942939816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45932.412942939816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45932.412942939816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45932.412942939816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45932.412942939816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45932.412942939816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45932.412942939816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45932.412942939816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45932.412942939816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45932.412942939816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45932.412942939816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45932.412942939816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45932.412942939816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45932.412942939816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45932.412942939816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45932.412942939816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45932.412942939816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45932.412942939816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45932.412942939816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45932.412942939816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45932.412942939816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45932.412942939816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45932.412942939816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45932.412942939816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45932.412942939816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45932.412942939816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45932.412942939816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45932.412942939816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45932.412942939816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45932.412942939816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45932.412942939816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45932.412942939816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45932.412942939816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45932.412942939816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45932.412942939816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45932.412942939816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45932.412942939816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45932.412942939816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45932.412942939816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45932.412942939816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45932.412942939816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45932.412942939816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45932.412942939816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45932.412942939816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45932.412942939816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45932.412942939816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45932.412942939816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45932.412942939816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45932.412942939816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45932.412942939816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45932.412942939816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45932.412942939816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45932.412942939816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45932.412942939816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45932.412942939816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45932.412942939816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45932.412942939816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45932.412942939816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45932.412942939816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45932.412942939816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45932.412942939816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45932.412942939816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45932.412942939816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45932.412942939816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45932.412942939816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45932.412942939816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45932.412942939816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45932.412942939816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45932.412942939816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45932.412942939816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45932.412942939816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45932.412942939816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45932.412942939816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45932.412942939816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45932.412942939816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45932.412942939816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45932.412942939816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45932.412942939816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45932.412942939816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45932.412942939816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45932.412942939816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45932.412942939816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45932.412942939816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45932.412942939816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45932.412942939816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45932.412942939816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45932.412942939816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45932.412942939816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45932.412942939816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45932.412942939816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45932.412942939816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45932.412942939816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45932.412942939816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45932.412942939816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45932.412942939816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45932.412942939816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45932.412942939816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45932.412942939816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45932.412942939816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45932.412942939816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45932.412942939816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45932.412942939816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45932.412942939816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45932.412942939816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45932.412942939816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45932.412942939816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45932.412942939816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45932.412942939816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45932.412942939816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45932.412942939816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45932.412942939816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45932.412942939816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45932.412942939816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45932.412942939816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45932.412942939816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45932.412942939816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45932.412942939816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45932.412942939816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45932.412942939816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45932.412942939816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45932.412942939816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45932.412942939816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45932.412942939816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45932.412942939816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45932.412942939816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45932.412942939816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45932.412942939816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45932.412942939816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45932.412942939816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45932.412942939816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45932.412942939816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45932.412942939816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45932.412942939816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45932.412942939816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45932.412942939816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45932.412942939816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45932.412942939816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45932.412942939816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45932.412942939816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45932.412942939816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45932.412942939816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45932.412942939816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45932.412942939816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45932.412942939816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45932.412942939816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45932.412942939816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45932.412942939816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45932.412942939816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45932.412942939816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45932.412942939816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45932.412942939816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45932.412942939816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45932.412942939816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45932.412942939816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45932.412942939816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45932.412942939816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45932.412942939816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45932.412942939816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45932.412942939816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45932.412942939816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45932.412942939816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45932.412942939816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45932.412942939816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45932.412942939816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45932.412942939816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45932.412942939816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45932.412942939816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45932.412942939816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45932.412942939816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45932.412942939816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45932.412942939816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45932.412942939816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45932.412942939816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45932.412942939816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45932.412942939816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45932.412942939816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45932.412942939816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45932.412942939816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45932.412942939816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45932.412942939816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45932.412942939816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45932.412942939816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45932.412942939816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45932.412942939816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45932.412942939816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45932.412942939816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45932.412942939816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45932.412942939816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45932.412942939816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45932.412942939816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45932.412942939816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45932.412942939816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45932.412942939816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45932.412942939816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45932.412942939816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45932.412942939816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45932.412942939816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45932.412942939816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45932.412942939816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45932.412942939816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45932.412942939816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45932.412942939816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45932.412942939816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45932.412942939816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45932.412942939816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45932.412942939816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45932.412942939816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45932.412942939816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45932.412942939816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45932.412942939816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45932.412942939816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45932.412942939816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45932.412942939816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45932.412942939816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45932.412942939816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45932.412942939816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45932.412942939816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45932.412942939816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45932.412942939816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45932.412942939816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45932.412942939816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45932.412942939816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45932.412942939816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45932.412942939816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45932.412942939816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45932.412942939816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45932.412942939816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45932.412942939816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45932.412942939816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45932.412942939816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45932.412942939816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45932.412942939816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45932.412942939816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45932.412942939816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45932.412942939816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45932.412942939816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45932.412942939816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45932.412942939816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45932.412942939816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45932.412942939816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45932.412942939816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45932.412942939816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45932.412942939816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45932.412942939816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45932.412942939816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45932.412942939816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45932.412942939816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45932.412942939816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45932.412942939816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45932.412942939816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45932.412942939816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45932.412942939816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45932.412942939816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45932.412942939816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45932.412942939816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45932.412942939816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45932.412942939816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45932.412942939816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45932.412942939816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45932.412942939816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45932.412942939816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45932.412942939816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45932.412942939816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45932.412942939816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45932.412942939816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45932.412942939816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45932.412942939816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45932.412942939816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45932.412942939816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45932.412942939816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45932.412942939816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45932.412942939816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45932.412942939816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45932.412942939816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45932.412942939816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45932.412942939816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45932.412942939816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45932.412942939816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45932.412942939816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45932.412942939816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45932.412942939816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45932.412942939816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45932.412942939816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45932.412942939816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45932.412942939816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45932.412942939816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45932.412942939816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45932.412942939816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45932.412942939816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45932.412942939816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45932.412942939816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45932.412942939816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45932.412942939816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45932.412942939816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45932.412942939816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45932.412942939816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45932.412942939816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45932.412942939816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45932.412942939816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45932.412942939816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45932.412942939816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45932.412942939816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45932.412942939816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45932.412942939816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45932.412942939816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45932.412942939816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45932.412942939816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45932.412942939816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45932.412942939816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45932.412942939816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45932.412942939816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45932.412942939816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45932.412942939816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45932.412942939816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45932.412942939816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45932.412942939816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45932.412942939816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45932.412942939816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45932.412942939816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45932.412942939816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45932.412942939816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45932.412942939816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45932.412942939816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45932.412942939816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45932.412942939816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45932.412942939816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45932.412942939816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45932.412942939816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45932.412942939816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45932.412942939816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45932.412942939816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45932.412942939816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45932.412942939816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45932.412942939816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45932.412942939816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45932.412942939816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45932.412942939816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45932.412942939816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45932.412942939816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45932.412942939816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45932.412942939816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45932.412942939816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45932.412942939816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45932.412942939816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45932.412942939816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45932.412942939816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45932.412942939816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45932.412942939816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45932.412942939816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45932.412942939816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45932.412942939816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45932.412942939816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45932.412942939816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45932.412942939816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45932.412942939816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45932.412942939816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45932.412942939816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45932.412942939816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45932.412942939816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45932.412942939816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45932.412942939816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45932.412942939816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45932.412942939816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45932.412942939816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45932.412942939816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45932.412942939816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45932.412942939816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45932.412942939816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45932.412942939816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45932.412942939816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45932.412942939816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45932.412942939816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45932.412942939816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45932.412942939816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45932.412942939816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45932.412942939816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45932.412942939816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45932.412942939816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45932.412942939816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45932.412942939816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45932.412942939816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45932.412942939816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45932.412942939816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45932.412942939816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45932.412942939816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45932.412942939816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45932.412942939816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45932.412942939816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45932.412942939816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45932.412942939816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45932.412942939816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45932.412942939816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45932.412942939816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45932.412942939816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45932.412942939816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45932.412942939816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45932.412942939816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45932.412942939816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45932.412942939816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45932.412942939816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45932.412942939816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45932.412942939816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45932.412942939816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45932.412942939816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45932.412942939816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45932.412942939816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45932.412942939816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45932.412942939816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45932.412942939816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45932.412942939816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45932.412942939816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45932.412942939816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45932.412942939816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45932.412942939816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45932.412942939816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45932.412942939816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45932.412942939816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45932.412942939816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45932.412942939816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45932.412942939816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45932.412942939816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45932.412942939816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45932.412942939816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45932.412942939816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45932.412942939816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45932.412942939816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45932.412942939816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45932.412942939816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45932.412942939816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45932.412942939816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45932.412942939816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45932.412942939816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45932.412942939816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45932.412942939816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45932.412942939816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45932.412942939816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45932.412942939816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45932.412942939816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45932.412942939816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45932.412942939816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45932.412942939816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45932.412942939816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45932.412942939816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45932.412942939816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45932.412942939816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45932.412942939816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45932.412942939816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45932.412942939816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45932.412942939816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45932.412942939816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45932.412942939816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45932.412942939816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45932.412942939816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45932.412942939816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45932.412942939816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45932.412942939816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45932.412942939816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45932.412942939816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45932.412942939816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45932.412942939816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45932.412942939816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45932.412942939816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45932.412942939816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45932.412942939816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45932.412942939816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45932.412942939816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45932.412942939816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45932.412942939816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45932.412942939816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45932.412942939816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45932.412942939816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45932.412942939816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45932.412942939816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45932.412942939816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45932.412942939816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45932.412942939816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45932.412942939816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45932.412942939816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45932.412942939816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45932.412942939816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45932.412942939816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45932.412942939816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45932.412942939816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45932.412942939816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45932.412942939816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45932.412942939816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45932.412942939816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45932.412942939816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45932.412942939816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45932.412942939816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45932.412942939816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45932.412942939816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45932.412942939816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45932.412942939816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45932.412942939816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45932.412942939816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45932.412942939816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45932.412942939816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45932.412942939816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45932.412942939816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45932.412942939816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45932.412942939816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45932.412942939816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45932.412942939816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45932.412942939816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45932.412942939816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45932.412942939816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45932.412942939816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45932.412942939816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45932.412942939816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45932.412942939816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45932.412942939816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45932.412942939816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45932.412942939816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45932.412942939816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45932.412942939816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45932.412942939816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45932.412942939816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45932.412942939816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45932.412942939816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45932.412942939816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45932.412942939816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45932.412942939816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45932.412942939816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45932.412942939816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45932.412942939816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45932.412942939816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45932.412942939816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45932.412942939816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45932.412942939816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45932.412942939816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45932.412942939816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45932.412942939816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45932.412942939816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45932.412942939816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45932.412942939816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45932.412942939816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45932.412942939816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45932.412942939816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45932.412942939816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45932.412942939816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45932.412942939816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45932.412942939816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45932.412942939816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45932.412942939816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45932.412942939816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45932.412942939816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45932.412942939816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45932.412942939816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45932.412942939816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45932.412942939816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45932.412942939816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45932.412942939816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45932.412942939816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45932.412942939816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45932.412942939816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45932.412942939816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45932.412942939816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45932.412942939816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45932.412942939816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45932.412942939816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45932.412942939816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45932.412942939816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45932.412942939816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45932.412942939816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45932.412942939816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45932.412942939816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45932.412942939816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45932.412942939816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45932.412942939816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45932.412942939816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45932.412942939816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45932.412942939816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45932.412942939816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45932.412942939816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45932.412942939816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45932.412942939816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45932.412942939816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45932.412942939816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45932.412942939816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45932.412942939816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45932.412942939816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45932.412942939816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45932.412942939816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45932.412942939816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45932.412942939816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45932.412942939816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45932.412942939816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45932.412942939816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45932.412942939816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45932.412942939816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45932.412942939816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45932.412942939816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45932.412942939816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45932.412942939816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45932.412942939816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45932.412942939816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45932.412942939816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45932.412942939816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45932.412942939816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45932.412942939816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45932.412942939816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45932.412942939816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45932.412942939816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45932.412942939816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45932.412942939816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45932.412942939816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45932.412942939816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45932.412942939816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45932.412942939816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45932.412942939816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45932.412942939816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45932.412942939816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45932.412942939816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45932.412942939816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45932.412942939816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45932.412942939816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45932.412942939816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45932.412942939816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45932.412942939816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45932.412942939816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45932.412942939816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45932.412942939816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45932.412942939816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45932.412942939816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45932.412942939816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45932.412942939816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45932.412942939816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45932.412942939816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45932.412942939816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45932.412942939816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45932.412942939816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45932.412942939816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45932.412942939816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45932.412942939816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45932.412942939816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45932.412942939816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45932.412942939816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45932.412942939816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45932.412942939816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45932.412942939816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45932.412942939816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45932.412942939816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45932.412942939816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45932.412942939816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45932.412942939816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45932.412942939816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45932.412942939816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45932.412942939816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45932.412942939816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45932.412942939816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45932.412942939816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45932.412942939816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45932.412942939816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45932.412942939816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45932.412942939816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45932.412942939816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45932.412942939816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45932.412942939816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45932.412942939816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45932.412942939816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45932.412942939816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45932.412942939816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45932.412942939816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45932.412942939816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45932.412942939816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45932.412942939816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45932.412942939816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45932.412942939816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45932.412942939816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45932.412942939816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45932.412942939816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45932.412942939816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45932.412942939816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45932.412942939816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45932.412942939816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45932.412942939816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45932.412942939816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45932.412942939816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45932.412942939816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45932.412942939816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45932.412942939816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45932.412942939816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45932.412942939816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45932.412942939816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45932.412942939816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45932.412942939816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45932.412942939816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45932.412942939816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45932.412942939816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45932.412942939816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45932.412942939816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45932.412942939816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45932.412942939816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45932.412942939816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45932.412942939816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45932.412942939816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45932.412942939816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45932.412942939816</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228.93222534722008</v>
      </c>
      <c r="H2" s="113">
        <v>45703.474768518521</v>
      </c>
      <c r="I2" s="110" t="str">
        <f>IFERROR(VLOOKUP(D2,DB!A:F,6,0),"")</f>
        <v>SCECO</v>
      </c>
      <c r="J2" s="110" t="str">
        <f>IFERROR(VLOOKUP(D2,DB!A:G,7,0),"")</f>
        <v>Dead</v>
      </c>
      <c r="K2" s="115" t="s">
        <v>39066</v>
      </c>
      <c r="L2" s="107" t="str">
        <f>IFERROR(VLOOKUP(D2,DB!A:I,9,0),"")</f>
        <v>Latis</v>
      </c>
    </row>
    <row r="3" spans="1:16" ht="15" customHeight="1">
      <c r="A3" s="110" t="s">
        <v>39067</v>
      </c>
      <c r="B3" s="110" t="str">
        <f>IFERROR(VLOOKUP(D3,DB!A:K,11,0),"")</f>
        <v>R4</v>
      </c>
      <c r="C3" s="111">
        <v>2</v>
      </c>
      <c r="D3" s="107" t="s">
        <v>39068</v>
      </c>
      <c r="E3" s="112" t="s">
        <v>38964</v>
      </c>
      <c r="F3" s="113">
        <v>45930.890277777777</v>
      </c>
      <c r="G3" s="114">
        <f ca="1">IFERROR(NOW()-F3,"")</f>
        <v>1.5226651620396296</v>
      </c>
      <c r="H3" s="113">
        <v>45930.847372685188</v>
      </c>
      <c r="I3" s="110" t="str">
        <f>IFERROR(VLOOKUP(D3,DB!A:F,6,0),"")</f>
        <v>SCECO</v>
      </c>
      <c r="J3" s="110" t="str">
        <f>IFERROR(VLOOKUP(D3,DB!A:G,7,0),"")</f>
        <v>In progress</v>
      </c>
      <c r="K3" s="115" t="s">
        <v>39069</v>
      </c>
      <c r="L3" s="107" t="str">
        <f>IFERROR(VLOOKUP(D3,DB!A:I,9,0),"")</f>
        <v>Latis</v>
      </c>
    </row>
    <row r="4" spans="1:16" ht="15" customHeight="1">
      <c r="A4" s="110"/>
      <c r="B4" s="110" t="str">
        <f>IFERROR(VLOOKUP(D4,DB!A:K,11,0),"")</f>
        <v>R4</v>
      </c>
      <c r="C4" s="111">
        <v>1</v>
      </c>
      <c r="D4" s="107" t="s">
        <v>37031</v>
      </c>
      <c r="E4" s="112"/>
      <c r="F4" s="113"/>
      <c r="G4" s="114">
        <f ca="1">IFERROR(NOW()-F4,"")</f>
        <v>45932.412942939816</v>
      </c>
      <c r="H4" s="113"/>
      <c r="I4" s="110" t="str">
        <f>IFERROR(VLOOKUP(D4,DB!A:F,6,0),"")</f>
        <v>SCECO</v>
      </c>
      <c r="J4" s="110" t="str">
        <f>IFERROR(VLOOKUP(D4,DB!A:G,7,0),"")</f>
        <v>In progress</v>
      </c>
      <c r="K4" s="115"/>
      <c r="L4" s="107" t="str">
        <f>IFERROR(VLOOKUP(D4,DB!A:I,9,0),"")</f>
        <v>Latis</v>
      </c>
    </row>
    <row r="5" spans="1:16" ht="15" customHeight="1">
      <c r="A5" s="110"/>
      <c r="B5" s="110" t="str">
        <f>IFERROR(VLOOKUP(D5,DB!A:K,11,0),"")</f>
        <v/>
      </c>
      <c r="C5" s="111"/>
      <c r="D5" s="107"/>
      <c r="E5" s="112"/>
      <c r="F5" s="113"/>
      <c r="G5" s="114">
        <f ca="1">IFERROR(NOW()-F5,"")</f>
        <v>45932.412942939816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45932.412942939816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45932.412942939816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45932.412942939816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45932.412942939816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45932.412942939816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45932.412942939816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45932.412942939816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45932.412942939816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45932.412942939816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45932.412942939816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45932.412942939816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45932.412942939816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45932.412942939816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45932.412942939816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45932.412942939816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45932.412942939816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45932.412942939816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45932.412942939816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45932.412942939816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45932.412942939816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45932.412942939816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45932.412942939816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45932.412942939816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45932.412942939816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45932.412942939816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45932.412942939816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45932.412942939816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45932.412942939816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45932.412942939816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45932.412942939816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45932.412942939816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45932.412942939816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45932.412942939816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45932.412942939816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45932.412942939816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45932.412942939816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45932.412942939816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45932.412942939816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45932.412942939816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45932.412942939816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45932.412942939816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45932.412942939816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45932.412942939816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45932.412942939816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45932.412942939816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45932.412942939816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45932.412942939816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45932.412942939816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45932.412942939816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45932.412942939816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45932.412942939816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45932.412942939816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45932.412942939816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45932.412942939816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45932.412942939816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45932.412942939816</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45932.412942939816</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45932.412942939816</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45932.412942939816</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45932.412942939816</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45932.412942939816</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45932.412942939816</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45932.412942939816</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45932.412942939816</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45932.412942939816</v>
      </c>
      <c r="H70" s="113"/>
      <c r="I70" s="110" t="str">
        <f>IFERROR(VLOOKUP(D70,DB!A:F,6,0),"")</f>
        <v/>
      </c>
      <c r="J70" s="110" t="str">
        <f>IFERROR(VLOOKUP(D70,DB!A:G,7,0),"")</f>
        <v/>
      </c>
      <c r="K70" s="115"/>
      <c r="L70" s="107"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19" sqref="D1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40.580882754627964</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6.2240656249996391</v>
      </c>
      <c r="H3" s="38">
        <v>45926.158159722225</v>
      </c>
      <c r="I3" s="37" t="str">
        <f>IFERROR(VLOOKUP(D3,DB!A:F,6,0),"")</f>
        <v>SCECO</v>
      </c>
      <c r="J3" s="37" t="str">
        <f>IFERROR(VLOOKUP(D3,DB!A:G,7,0),"")</f>
        <v>Good</v>
      </c>
      <c r="K3" s="37" t="s">
        <v>39073</v>
      </c>
      <c r="L3" s="37" t="str">
        <f>IFERROR(VLOOKUP(D3,DB!A:I,9,0),"")</f>
        <v>Latis</v>
      </c>
      <c r="M3" s="139"/>
    </row>
    <row r="4" spans="1:13" ht="30.75">
      <c r="A4" s="37" t="s">
        <v>39074</v>
      </c>
      <c r="B4" s="37" t="str">
        <f>IFERROR(VLOOKUP(D4,DB!A:K,11,0),"")</f>
        <v>R5</v>
      </c>
      <c r="C4" s="37">
        <v>1</v>
      </c>
      <c r="D4" s="37" t="s">
        <v>31970</v>
      </c>
      <c r="E4" s="37" t="s">
        <v>38964</v>
      </c>
      <c r="F4" s="38">
        <v>45932.381701388891</v>
      </c>
      <c r="G4" s="39">
        <f ca="1">IFERROR(NOW()-F4,"-")</f>
        <v>3.1241550925187767E-2</v>
      </c>
      <c r="H4" s="38">
        <v>45932.37128472222</v>
      </c>
      <c r="I4" s="37" t="str">
        <f>IFERROR(VLOOKUP(D4,DB!A:F,6,0),"")</f>
        <v>SCECO</v>
      </c>
      <c r="J4" s="37" t="str">
        <f>IFERROR(VLOOKUP(D4,DB!A:G,7,0),"")</f>
        <v>No BB Design</v>
      </c>
      <c r="K4" s="37" t="s">
        <v>39075</v>
      </c>
      <c r="L4" s="37" t="str">
        <f>IFERROR(VLOOKUP(D4,DB!A:I,9,0),"")</f>
        <v>Latis</v>
      </c>
      <c r="M4" s="139"/>
    </row>
    <row r="5" spans="1:13" ht="15">
      <c r="A5" s="37"/>
      <c r="B5" s="37" t="str">
        <f>IFERROR(VLOOKUP(D5,DB!A:K,11,0),"")</f>
        <v/>
      </c>
      <c r="C5" s="37"/>
      <c r="D5" s="37"/>
      <c r="E5" s="37"/>
      <c r="F5" s="38"/>
      <c r="G5" s="39">
        <f ca="1">IFERROR(NOW()-F5,"-")</f>
        <v>45932.412942939816</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45932.412942939816</v>
      </c>
      <c r="H6" s="38"/>
      <c r="I6" s="37" t="str">
        <f>IFERROR(VLOOKUP(D6,DB!A:F,6,0),"")</f>
        <v/>
      </c>
      <c r="J6" s="37" t="str">
        <f>IFERROR(VLOOKUP(D6,DB!A:G,7,0),"")</f>
        <v/>
      </c>
      <c r="K6" s="37"/>
      <c r="L6" s="37" t="str">
        <f>IFERROR(VLOOKUP(D6,DB!A:I,9,0),"")</f>
        <v/>
      </c>
      <c r="M6" s="139"/>
    </row>
    <row r="7" spans="1:13" ht="15.75">
      <c r="A7" s="37"/>
      <c r="B7" s="37" t="str">
        <f>IFERROR(VLOOKUP(D7,DB!A:K,11,0),"")</f>
        <v/>
      </c>
      <c r="C7" s="37"/>
      <c r="D7" s="143"/>
      <c r="E7" s="37"/>
      <c r="F7" s="38"/>
      <c r="G7" s="39">
        <f ca="1">IFERROR(NOW()-F7,"-")</f>
        <v>45932.412942939816</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45932.412942939816</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45932.412942939816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45932.412942939816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45932.412942939816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45932.412942939816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45932.412942939816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45932.412942939816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45932.412942939816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45932.412942939816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45932.412942939816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45932.412942939816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45932.412942939816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45932.412942939816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45932.412942939816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45932.412942939816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45932.412942939816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45932.412942939816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45932.412942939816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45932.412942939816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45932.412942939816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45932.412942939816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45932.412942939816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45932.412942939816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45932.412942939816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45932.412942939816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45932.412942939816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45932.412942939816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45932.412942939816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45932.412942939816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45932.412942939816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45932.412942939816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45932.412942939816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45932.412942939816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45932.412942939816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45932.412942939816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45932.412942939816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45932.412942939816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45932.412942939816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45932.412942939816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45932.412942939816</v>
      </c>
      <c r="H47" s="38"/>
      <c r="I47" s="37" t="str">
        <f>IFERROR(VLOOKUP(D47,DB!A:F,6,0),"")</f>
        <v/>
      </c>
      <c r="J47" s="37" t="str">
        <f>IFERROR(VLOOKUP(D47,DB!A:G,7,0),"")</f>
        <v/>
      </c>
      <c r="K47" s="37"/>
      <c r="L47" s="37" t="str">
        <f>IFERROR(VLOOKUP(D47,DB!A:I,9,0),"")</f>
        <v/>
      </c>
      <c r="M47" s="139"/>
    </row>
    <row r="48" spans="1:13" ht="15">
      <c r="A48" s="92"/>
      <c r="B48" s="92" t="str">
        <f>IFERROR(VLOOKUP(D48,DB!A:K,11,0),"")</f>
        <v/>
      </c>
      <c r="C48" s="92"/>
      <c r="D48" s="92"/>
      <c r="E48" s="92"/>
      <c r="F48" s="134"/>
      <c r="G48" s="135">
        <f ca="1">IFERROR(NOW()-F48,"-")</f>
        <v>45932.412942939816</v>
      </c>
      <c r="H48" s="134"/>
      <c r="I48" s="92" t="str">
        <f>IFERROR(VLOOKUP(D48,DB!A:F,6,0),"")</f>
        <v/>
      </c>
      <c r="J48" s="92" t="str">
        <f>IFERROR(VLOOKUP(D48,DB!A:G,7,0),"")</f>
        <v/>
      </c>
      <c r="K48" s="92"/>
      <c r="L48" s="92" t="str">
        <f>IFERROR(VLOOKUP(D48,DB!A:I,9,0),"")</f>
        <v/>
      </c>
      <c r="M48" s="139"/>
    </row>
    <row r="49" spans="1:13" ht="15">
      <c r="A49" s="37"/>
      <c r="B49" s="37" t="str">
        <f>IFERROR(VLOOKUP(D49,DB!A:K,11,0),"")</f>
        <v/>
      </c>
      <c r="C49" s="37"/>
      <c r="D49" s="37"/>
      <c r="E49" s="37"/>
      <c r="F49" s="38"/>
      <c r="G49" s="39">
        <f ca="1">IFERROR(NOW()-F49,"-")</f>
        <v>45932.412942939816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45932.412942939816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45932.412942939816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45932.412942939816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45932.412942939816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45932.412942939816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45932.412942939816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45932.412942939816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45932.412942939816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45932.412942939816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45932.412942939816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45932.412942939816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45932.412942939816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45932.412942939816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45932.412942939816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45932.412942939816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45932.412942939816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45932.412942939816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45932.412942939816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45932.412942939816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45932.412942939816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45932.412942939816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45932.412942939816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45932.412942939816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45932.412942939816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45932.412942939816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45932.412942939816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45932.412942939816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45932.412942939816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45932.412942939816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45932.412942939816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45932.412942939816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45932.412942939816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45932.412942939816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45932.412942939816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45932.412942939816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45932.412942939816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45932.412942939816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45932.412942939816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45932.412942939816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45932.412942939816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45932.412942939816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45932.412942939816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45932.412942939816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45932.412942939816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45932.412942939816</v>
      </c>
      <c r="H94" s="38"/>
      <c r="I94" s="37" t="str">
        <f>IFERROR(VLOOKUP(D94,DB!A:F,6,0),"")</f>
        <v/>
      </c>
      <c r="J94" s="37" t="str">
        <f>IFERROR(VLOOKUP(D94,DB!A:G,7,0),"")</f>
        <v/>
      </c>
      <c r="K94" s="37"/>
      <c r="L94" s="37" t="str">
        <f>IFERROR(VLOOKUP(D94,DB!A:I,9,0),"")</f>
        <v/>
      </c>
      <c r="M94" s="139"/>
    </row>
    <row r="95" spans="1:13" ht="15">
      <c r="A95" s="92"/>
      <c r="B95" s="92" t="str">
        <f>IFERROR(VLOOKUP(D95,DB!A:K,11,0),"")</f>
        <v/>
      </c>
      <c r="C95" s="92"/>
      <c r="D95" s="92"/>
      <c r="E95" s="92"/>
      <c r="F95" s="134"/>
      <c r="G95" s="135">
        <f ca="1">IFERROR(NOW()-F95,"-")</f>
        <v>45932.412942939816</v>
      </c>
      <c r="H95" s="134"/>
      <c r="I95" s="92" t="str">
        <f>IFERROR(VLOOKUP(D95,DB!A:F,6,0),"")</f>
        <v/>
      </c>
      <c r="J95" s="92" t="str">
        <f>IFERROR(VLOOKUP(D95,DB!A:G,7,0),"")</f>
        <v/>
      </c>
      <c r="K95" s="92"/>
      <c r="L95" s="92" t="str">
        <f>IFERROR(VLOOKUP(D95,DB!A:I,9,0),"")</f>
        <v/>
      </c>
      <c r="M95" s="139"/>
    </row>
    <row r="96" spans="1:13" ht="15">
      <c r="A96" s="92"/>
      <c r="B96" s="92" t="str">
        <f>IFERROR(VLOOKUP(D96,DB!A:K,11,0),"")</f>
        <v/>
      </c>
      <c r="C96" s="92"/>
      <c r="D96" s="92"/>
      <c r="E96" s="92"/>
      <c r="F96" s="134"/>
      <c r="G96" s="135">
        <f ca="1">IFERROR(NOW()-F96,"-")</f>
        <v>45932.412942939816</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45932.412942939816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45932.412942939816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45932.412942939816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45932.412942939816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45932.412942939816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45932.412942939816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45932.412942939816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45932.412942939816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45932.412942939816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45932.412942939816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45932.412942939816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45932.412942939816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45932.412942939816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45932.412942939816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45932.412942939816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45932.412942939816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45932.412942939816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45932.412942939816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45932.412942939816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45932.412942939816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45932.412942939816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45932.412942939816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45932.412942939816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45932.412942939816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45932.412942939816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45932.412942939816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45932.412942939816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45932.412942939816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45932.412942939816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45932.412942939816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45932.412942939816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45932.412942939816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45932.412942939816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45932.412942939816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45932.412942939816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45932.412942939816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45932.412942939816</v>
      </c>
      <c r="H133" s="38"/>
      <c r="I133" s="37" t="str">
        <f>IFERROR(VLOOKUP(D133,DB!A:F,6,0),"")</f>
        <v/>
      </c>
      <c r="J133" s="37" t="str">
        <f>IFERROR(VLOOKUP(D133,DB!A:G,7,0),"")</f>
        <v/>
      </c>
      <c r="K133" s="37"/>
      <c r="L133" s="37" t="str">
        <f>IFERROR(VLOOKUP(D133,DB!A:I,9,0),"")</f>
        <v/>
      </c>
    </row>
    <row r="134" spans="1:12" ht="15">
      <c r="A134" s="92"/>
      <c r="B134" s="92" t="str">
        <f>IFERROR(VLOOKUP(D134,DB!A:K,11,0),"")</f>
        <v/>
      </c>
      <c r="C134" s="92"/>
      <c r="D134" s="92"/>
      <c r="E134" s="92"/>
      <c r="F134" s="134"/>
      <c r="G134" s="135">
        <f ca="1">IFERROR(NOW()-F134,"-")</f>
        <v>45932.412942939816</v>
      </c>
      <c r="H134" s="134"/>
      <c r="I134" s="92" t="str">
        <f>IFERROR(VLOOKUP(D134,DB!A:F,6,0),"")</f>
        <v/>
      </c>
      <c r="J134" s="92" t="str">
        <f>IFERROR(VLOOKUP(D134,DB!A:G,7,0),"")</f>
        <v/>
      </c>
      <c r="K134" s="92"/>
      <c r="L134" s="92" t="str">
        <f>IFERROR(VLOOKUP(D134,DB!A:I,9,0),"")</f>
        <v/>
      </c>
    </row>
    <row r="135" spans="1:12" ht="15">
      <c r="A135" s="37"/>
      <c r="B135" s="37" t="str">
        <f>IFERROR(VLOOKUP(D135,DB!A:K,11,0),"")</f>
        <v/>
      </c>
      <c r="C135" s="37"/>
      <c r="D135" s="37"/>
      <c r="E135" s="37"/>
      <c r="F135" s="38"/>
      <c r="G135" s="39">
        <f ca="1">IFERROR(NOW()-F135,"-")</f>
        <v>45932.412942939816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45932.412942939816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45932.412942939816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45932.412942939816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45932.412942939816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45932.412942939816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45932.412942939816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45932.412942939816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45932.412942939816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45932.412942939816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45932.412942939816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45932.412942939816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45932.412942939816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45932.412942939816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45932.412942939816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45932.412942939816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45932.412942939816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45932.412942939816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45932.412942939816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45932.412942939816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45932.412942939816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45932.412942939816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45932.412942939816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45932.412942939816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45932.412942939816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45932.412942939816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45932.412942939816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45932.412942939816</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45932.412942939816</v>
      </c>
      <c r="H163" s="134"/>
      <c r="I163" s="92" t="str">
        <f>IFERROR(VLOOKUP(D163,DB!A:F,6,0),"")</f>
        <v/>
      </c>
      <c r="J163" s="92" t="str">
        <f>IFERROR(VLOOKUP(D163,DB!A:G,7,0),"")</f>
        <v/>
      </c>
      <c r="K163" s="92"/>
      <c r="L163" s="92" t="str">
        <f>IFERROR(VLOOKUP(D163,DB!A:I,9,0),"")</f>
        <v/>
      </c>
    </row>
    <row r="164" spans="1:12" ht="15">
      <c r="A164" s="37"/>
      <c r="B164" s="37" t="str">
        <f>IFERROR(VLOOKUP(D164,DB!A:K,11,0),"")</f>
        <v/>
      </c>
      <c r="C164" s="37"/>
      <c r="D164" s="37"/>
      <c r="E164" s="37"/>
      <c r="F164" s="38"/>
      <c r="G164" s="39">
        <f ca="1">IFERROR(NOW()-F164,"-")</f>
        <v>45932.412942939816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45932.412942939816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45932.412942939816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45932.412942939816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45932.412942939816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45932.412942939816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45932.412942939816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45932.412942939816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45932.412942939816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45932.412942939816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45932.412942939816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45932.412942939816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45932.412942939816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45932.412942939816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45932.412942939816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45932.412942939816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45932.412942939816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45932.412942939816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45932.412942939816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45932.412942939816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45932.412942939816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45932.412942939816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45932.412942939816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45932.412942939816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45932.412942939816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45932.412942939816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45932.412942939816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45932.412942939816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45932.412942939816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45932.412942939816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45932.412942939816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45932.412942939816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45932.412942939816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45932.412942939816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45932.412942939816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45932.412942939816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45932.412942939816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45932.412942939816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45932.412942939816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45932.412942939816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45932.412942939816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45932.412942939816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45932.412942939816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45932.412942939816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45932.412942939816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45932.412942939816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45932.412942939816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45932.412942939816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45932.412942939816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45932.412942939816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45932.412942939816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45932.412942939816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45932.412942939816</v>
      </c>
      <c r="H216" s="38"/>
      <c r="I216" s="37" t="str">
        <f>IFERROR(VLOOKUP(D216,DB!A:F,6,0),"")</f>
        <v/>
      </c>
      <c r="J216" s="37" t="str">
        <f>IFERROR(VLOOKUP(D216,DB!A:G,7,0),"")</f>
        <v/>
      </c>
      <c r="K216" s="37"/>
      <c r="L216" s="37" t="str">
        <f>IFERROR(VLOOKUP(D216,DB!A:I,9,0),"")</f>
        <v/>
      </c>
    </row>
    <row r="217" spans="1:12" ht="15">
      <c r="A217" s="92"/>
      <c r="B217" s="92" t="str">
        <f>IFERROR(VLOOKUP(D217,DB!A:K,11,0),"")</f>
        <v/>
      </c>
      <c r="C217" s="92"/>
      <c r="D217" s="92"/>
      <c r="E217" s="92"/>
      <c r="F217" s="134"/>
      <c r="G217" s="135">
        <f ca="1">IFERROR(NOW()-F217,"-")</f>
        <v>45932.412942939816</v>
      </c>
      <c r="H217" s="134"/>
      <c r="I217" s="92" t="str">
        <f>IFERROR(VLOOKUP(D217,DB!A:F,6,0),"")</f>
        <v/>
      </c>
      <c r="J217" s="92" t="str">
        <f>IFERROR(VLOOKUP(D217,DB!A:G,7,0),"")</f>
        <v/>
      </c>
      <c r="K217" s="92"/>
      <c r="L217" s="92" t="str">
        <f>IFERROR(VLOOKUP(D217,DB!A:I,9,0),"")</f>
        <v/>
      </c>
    </row>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4" ht="15"/>
    <row r="495" ht="15"/>
    <row r="496" ht="15"/>
    <row r="497" ht="15"/>
    <row r="498" ht="15"/>
    <row r="499" ht="15"/>
    <row r="500" ht="15"/>
    <row r="501"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7" ht="15"/>
    <row r="548" ht="15"/>
    <row r="549" ht="15"/>
    <row r="552" ht="15"/>
    <row r="553" ht="15"/>
    <row r="554" ht="15"/>
    <row r="555"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0" ht="15"/>
    <row r="871" ht="15"/>
    <row r="872" ht="15"/>
    <row r="876" ht="15"/>
    <row r="877" ht="15"/>
    <row r="887" ht="15"/>
    <row r="892" ht="15"/>
    <row r="903" ht="15"/>
    <row r="904" ht="15"/>
    <row r="911" ht="15"/>
    <row r="912" ht="15"/>
    <row r="916" ht="15"/>
    <row r="917" ht="15"/>
    <row r="918" ht="15"/>
    <row r="925" ht="15"/>
    <row r="926" ht="15"/>
    <row r="927" ht="15"/>
    <row r="928" ht="15"/>
    <row r="930" ht="15"/>
    <row r="931" ht="15"/>
    <row r="932" ht="15"/>
    <row r="935" ht="15"/>
    <row r="936" ht="15"/>
    <row r="937" ht="15"/>
    <row r="938" ht="15"/>
    <row r="940" ht="15"/>
    <row r="941" ht="15"/>
    <row r="942" ht="15"/>
    <row r="943" ht="15"/>
    <row r="944" ht="15"/>
    <row r="945" ht="15"/>
    <row r="947" ht="15"/>
    <row r="948" ht="15"/>
    <row r="950" ht="15"/>
    <row r="951" ht="15"/>
    <row r="953" ht="15"/>
    <row r="954" ht="15"/>
    <row r="955" ht="15"/>
    <row r="957" ht="15"/>
    <row r="958" ht="15"/>
    <row r="959" ht="15"/>
    <row r="960" ht="15"/>
    <row r="961" ht="15"/>
    <row r="965" ht="15"/>
    <row r="966" ht="15"/>
    <row r="967" ht="15"/>
    <row r="968" ht="15"/>
    <row r="971" ht="15"/>
    <row r="972" ht="15"/>
    <row r="975" ht="15"/>
    <row r="1016" ht="15"/>
    <row r="1017" ht="15"/>
    <row r="1020" ht="15"/>
    <row r="1021" ht="15"/>
    <row r="1028" ht="15"/>
    <row r="1029" ht="15"/>
    <row r="1032" ht="15"/>
    <row r="1034" ht="15"/>
    <row r="1036" ht="15"/>
    <row r="1037" ht="15"/>
    <row r="1038" ht="15"/>
    <row r="1041" ht="15"/>
    <row r="1042" ht="15"/>
    <row r="1044" ht="15"/>
    <row r="1047" ht="15"/>
    <row r="1048" ht="15"/>
    <row r="1050" ht="15"/>
    <row r="1051" ht="15"/>
    <row r="1052" ht="15"/>
    <row r="1053" ht="15"/>
    <row r="1054" ht="15"/>
    <row r="1057" ht="15"/>
    <row r="1058" ht="15"/>
    <row r="1059" ht="15"/>
    <row r="1060" ht="15"/>
    <row r="1061" ht="15"/>
    <row r="1062" ht="15"/>
    <row r="1064" ht="15"/>
    <row r="1066" ht="15"/>
    <row r="1068" ht="15"/>
    <row r="1069" ht="15"/>
    <row r="1070" ht="15"/>
    <row r="1072" ht="15"/>
    <row r="1073" ht="15"/>
    <row r="1074" ht="15"/>
    <row r="1075" ht="15"/>
    <row r="1076" ht="15"/>
    <row r="1077" ht="15"/>
    <row r="1078" ht="15"/>
    <row r="1080" ht="15"/>
    <row r="1081" ht="15"/>
    <row r="1082" ht="15"/>
    <row r="1087" ht="15"/>
    <row r="1088" ht="15"/>
    <row r="1092" ht="15"/>
    <row r="1093" ht="15"/>
    <row r="1094" ht="15"/>
    <row r="1097" ht="15"/>
    <row r="1099" ht="15"/>
    <row r="1103" ht="15"/>
    <row r="1107" ht="15"/>
    <row r="1113" ht="15"/>
    <row r="1114" ht="15"/>
    <row r="1116" ht="15"/>
    <row r="1117" ht="15"/>
    <row r="1119" ht="15"/>
    <row r="1122" ht="15"/>
    <row r="1123" ht="15"/>
    <row r="1125" ht="15"/>
    <row r="1127" ht="15"/>
    <row r="1129" ht="15"/>
    <row r="1131" ht="15"/>
    <row r="1132" ht="15"/>
    <row r="1133" ht="15"/>
    <row r="1135" ht="15"/>
    <row r="1136" ht="15"/>
    <row r="1137" ht="15"/>
    <row r="1138" ht="15"/>
    <row r="1141" ht="15"/>
    <row r="1315" ht="15"/>
    <row r="1316" ht="15"/>
    <row r="1326" ht="15"/>
    <row r="1327" ht="15"/>
    <row r="1328" ht="15"/>
    <row r="1334" ht="15"/>
    <row r="1335" ht="15"/>
    <row r="1336" ht="15"/>
    <row r="1337" ht="15"/>
    <row r="1339" ht="15"/>
    <row r="1342" ht="15"/>
    <row r="1343" ht="15"/>
    <row r="1344" ht="15"/>
    <row r="1345" ht="15"/>
    <row r="1347" ht="15"/>
    <row r="1348" ht="15"/>
    <row r="1350" ht="15"/>
    <row r="1351" ht="15"/>
    <row r="1352" ht="15"/>
    <row r="1353" ht="15"/>
    <row r="1355" ht="15"/>
    <row r="1356" ht="15"/>
    <row r="1357" ht="15"/>
    <row r="1360" ht="15"/>
    <row r="1361" ht="15"/>
    <row r="1364" ht="15"/>
    <row r="1365" ht="15"/>
    <row r="1366" ht="15"/>
    <row r="1367" ht="15"/>
    <row r="1368" ht="15"/>
    <row r="1369" ht="15"/>
    <row r="1370" ht="15"/>
    <row r="1371" ht="15"/>
    <row r="1373" ht="15"/>
    <row r="1375" ht="15"/>
    <row r="1376" ht="15"/>
    <row r="1377" ht="15"/>
    <row r="1380" ht="15"/>
    <row r="1390" ht="15"/>
    <row r="1393" ht="15"/>
    <row r="1394" ht="15"/>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39076</v>
      </c>
      <c r="B2" s="140" t="s">
        <v>5398</v>
      </c>
      <c r="C2" s="140">
        <v>1</v>
      </c>
      <c r="D2" s="140" t="s">
        <v>32861</v>
      </c>
      <c r="E2" s="140" t="s">
        <v>39077</v>
      </c>
      <c r="F2" s="141">
        <v>45929.14371527778</v>
      </c>
      <c r="G2" s="142">
        <f ca="1">IFERROR(NOW()-F2,"-")</f>
        <v>3.2692276620364282</v>
      </c>
      <c r="H2" s="140">
        <v>45929.455266203702</v>
      </c>
      <c r="I2" s="140" t="str">
        <f>IFERROR(VLOOKUP(D2,DB!A:F,6,0),"")</f>
        <v>SCECO</v>
      </c>
      <c r="J2" s="140" t="str">
        <f>IFERROR(VLOOKUP(D2,DB!A:G,7,0),"")</f>
        <v>In progress</v>
      </c>
      <c r="K2" s="140" t="s">
        <v>39078</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39079</v>
      </c>
      <c r="B3" s="140" t="s">
        <v>5398</v>
      </c>
      <c r="C3" s="140">
        <v>1</v>
      </c>
      <c r="D3" s="140" t="s">
        <v>34463</v>
      </c>
      <c r="E3" s="140" t="s">
        <v>39077</v>
      </c>
      <c r="F3" s="141">
        <v>45926.772847222222</v>
      </c>
      <c r="G3" s="142">
        <f ca="1">IFERROR(NOW()-F3,"-")</f>
        <v>5.6400957175937947</v>
      </c>
      <c r="H3" s="140">
        <v>45927.449074074102</v>
      </c>
      <c r="I3" s="140" t="str">
        <f>IFERROR(VLOOKUP(D3,DB!A:F,6,0),"")</f>
        <v>SCECO</v>
      </c>
      <c r="J3" s="140" t="str">
        <f>IFERROR(VLOOKUP(D3,DB!A:G,7,0),"")</f>
        <v>Weak</v>
      </c>
      <c r="K3" s="140" t="s">
        <v>39078</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39080</v>
      </c>
      <c r="B4" s="140" t="s">
        <v>5398</v>
      </c>
      <c r="C4" s="140">
        <v>1</v>
      </c>
      <c r="D4" s="140" t="s">
        <v>33408</v>
      </c>
      <c r="E4" s="140" t="s">
        <v>39077</v>
      </c>
      <c r="F4" s="141">
        <v>45931.800995370373</v>
      </c>
      <c r="G4" s="142">
        <f ca="1">IFERROR(NOW()-F4,"-")</f>
        <v>0.61194756944314577</v>
      </c>
      <c r="H4" s="141">
        <v>45931.881805555553</v>
      </c>
      <c r="I4" s="140" t="str">
        <f>IFERROR(VLOOKUP(D4,DB!A:F,6,0),"")</f>
        <v>SCECO</v>
      </c>
      <c r="J4" s="140" t="str">
        <f>IFERROR(VLOOKUP(D4,DB!A:G,7,0),"")</f>
        <v>Dead</v>
      </c>
      <c r="K4" s="140" t="s">
        <v>39078</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45932.412942939816</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45932.412942939816</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45932.412942939816</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45932.412942939816</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45932.412942939816</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45932.412942939816</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45932.412942939816</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45932.412942939816</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45932.412942939816</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45932.412942939816</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45932.412942939816</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45932.412942939816</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45932.412942939816</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45932.412942939816</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45932.412942939816</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45932.412942939816</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45932.412942939816</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45932.412942939816</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45932.412942939816</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45932.412942939816</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45932.412942939816</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45932.412942939816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45932.412942939816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45932.412942939816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45932.412942939816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45932.412942939816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45932.412942939816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45932.412942939816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45932.412942939816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45932.412942939816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45932.412942939816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45932.412942939816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45932.412942939816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45932.412942939816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45932.412942939816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45932.412942939816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45932.412942939816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45932.412942939816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45932.412942939816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45932.412942939816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45932.412942939816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45932.412942939816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45932.412942939816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45932.412942939816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45932.412942939816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45932.412942939816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45932.412942939816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45932.412942939816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45932.412942939816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45932.412942939816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45932.412942939816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45932.412942939816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45932.412942939816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45932.412942939816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45932.412942939816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45932.412942939816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45932.412942939816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45932.412942939816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45932.412942939816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45932.412942939816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45932.412942939816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45932.412942939816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45932.412942939816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45932.412942939816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45932.412942939816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45932.412942939816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45932.412942939816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45932.412942939816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45932.412942939816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45932.412942939816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45932.412942939816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45932.412942939816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45932.412942939816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45932.412942939816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45932.412942939816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45932.412942939816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45932.412942939816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45932.412942939816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45932.412942939816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45932.412942939816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45932.412942939816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45932.412942939816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45932.412942939816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45932.412942939816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45932.412942939816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45932.412942939816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45932.412942939816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45932.412942939816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45932.412942939816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45932.412942939816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45932.412942939816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45932.412942939816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45932.412942939816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45932.412942939816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45932.412942939816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45932.412942939816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45932.412942939816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45932.412942939816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45932.412942939816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45932.412942939816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45932.412942939816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45932.412942939816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45932.412942939816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45932.412942939816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45932.412942939816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45932.412942939816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45932.412942939816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45932.412942939816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45932.412942939816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45932.412942939816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45932.412942939816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45932.412942939816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45932.412942939816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45932.412942939816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45932.412942939816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45932.412942939816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45932.412942939816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45932.412942939816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45932.412942939816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45932.412942939816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45932.412942939816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45932.412942939816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45932.412942939816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45932.412942939816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45932.412942939816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45932.412942939816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45932.412942939816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45932.412942939816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45932.412942939816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45932.412942939816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45932.412942939816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45932.412942939816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45932.412942939816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45932.412942939816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45932.412942939816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45932.412942939816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45932.412942939816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45932.412942939816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45932.412942939816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45932.412942939816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45932.412942939816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45932.412942939816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45932.412942939816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45932.412942939816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45932.412942939816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45932.412942939816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45932.412942939816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45932.412942939816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45932.412942939816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45932.412942939816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45932.412942939816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45932.412942939816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45932.412942939816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45932.412942939816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45932.412942939816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45932.412942939816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45932.412942939816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45932.412942939816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45932.412942939816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45932.412942939816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45932.412942939816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45932.412942939816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45932.412942939816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45932.412942939816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45932.412942939816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45932.412942939816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45932.412942939816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45932.412942939816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45932.412942939816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45932.412942939816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45932.412942939816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45932.412942939816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45932.412942939816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45932.412942939816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45932.412942939816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45932.412942939816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45932.412942939816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45932.412942939816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45932.412942939816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45932.412942939816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45932.412942939816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45932.412942939816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45932.412942939816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45932.412942939816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45932.412942939816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45932.412942939816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45932.412942939816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45932.412942939816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45932.412942939816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45932.412942939816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45932.412942939816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45932.412942939816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45932.412942939816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45932.412942939816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45932.412942939816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45932.412942939816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45932.412942939816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45932.412942939816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45932.412942939816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45932.412942939816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45932.412942939816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45932.412942939816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45932.412942939816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45932.412942939816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45932.412942939816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45932.412942939816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45932.412942939816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45932.412942939816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45932.412942939816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45932.412942939816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45932.412942939816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45932.412942939816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45932.412942939816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45932.412942939816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45932.412942939816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45932.412942939816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45932.412942939816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45932.412942939816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45932.412942939816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45932.412942939816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45932.412942939816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45932.412942939816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45932.412942939816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45932.412942939816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45932.412942939816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45932.412942939816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45932.412942939816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45932.412942939816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45932.412942939816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45932.412942939816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45932.412942939816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45932.412942939816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45932.412942939816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45932.412942939816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45932.412942939816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45932.412942939816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45932.412942939816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45932.412942939816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45932.412942939816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45932.412942939816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45932.412942939816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45932.412942939816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45932.412942939816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45932.412942939816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45932.412942939816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45932.412942939816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45932.412942939816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45932.412942939816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45932.412942939816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45932.412942939816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45932.412942939816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45932.412942939816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45932.412942939816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45932.412942939816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45932.412942939816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45932.412942939816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45932.412942939816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45932.412942939816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45932.412942939816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45932.412942939816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45932.412942939816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45932.412942939816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45932.412942939816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45932.412942939816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45932.412942939816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45932.412942939816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45932.412942939816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45932.412942939816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45932.412942939816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45932.412942939816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45932.412942939816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45932.412942939816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45932.412942939816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45932.412942939816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45932.412942939816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45932.412942939816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45932.412942939816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45932.412942939816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45932.412942939816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45932.412942939816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45932.412942939816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45932.412942939816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45932.412942939816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45932.412942939816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45932.412942939816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45932.412942939816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45932.412942939816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45932.412942939816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45932.412942939816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45932.412942939816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45932.412942939816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45932.412942939816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45932.412942939816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45932.412942939816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45932.412942939816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45932.412942939816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45932.412942939816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45932.412942939816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45932.412942939816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45932.412942939816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45932.412942939816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45932.412942939816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45932.412942939816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45932.412942939816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45932.412942939816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45932.412942939816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45932.412942939816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45932.412942939816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45932.412942939816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45932.412942939816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45932.412942939816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45932.412942939816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45932.412942939816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45932.412942939816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45932.412942939816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45932.412942939816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45932.412942939816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45932.412942939816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45932.412942939816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45932.412942939816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45932.412942939816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45932.412942939816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45932.412942939816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45932.412942939816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45932.412942939816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45932.412942939816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45932.412942939816</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2025-10-02T06:54:40Z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